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lenovo\Documents\ktün GÖREVLENDİRMELER\3.KALİTE\12.TALEP\"/>
    </mc:Choice>
  </mc:AlternateContent>
  <xr:revisionPtr revIDLastSave="0" documentId="13_ncr:1_{798BD188-87A7-496E-91E8-372D83D6A3BE}" xr6:coauthVersionLast="47" xr6:coauthVersionMax="47" xr10:uidLastSave="{00000000-0000-0000-0000-000000000000}"/>
  <workbookProtection workbookAlgorithmName="SHA-512" workbookHashValue="4w3r0w6e/d1C+y9Qm9hnYkjT/kzqRGqLXcDUy56eONyjk8QRnLGMkv37/9OQg8nqho3/bcL82MJXUZWyBYmjcA==" workbookSaltValue="RmvtK9Xt4mnZoqGFYSkjWg==" workbookSpinCount="100000" lockStructure="1"/>
  <bookViews>
    <workbookView xWindow="5304" yWindow="612" windowWidth="18840" windowHeight="11916" tabRatio="736" firstSheet="19" activeTab="26" xr2:uid="{00000000-000D-0000-FFFF-FFFF00000000}"/>
  </bookViews>
  <sheets>
    <sheet name="Data (Birim)" sheetId="34" state="hidden" r:id="rId1"/>
    <sheet name="Birim Bilgileri" sheetId="32" r:id="rId2"/>
    <sheet name="A4.1" sheetId="1" r:id="rId3"/>
    <sheet name="A4.2" sheetId="2" r:id="rId4"/>
    <sheet name="A4.3,4" sheetId="3" r:id="rId5"/>
    <sheet name="A4.5" sheetId="5" r:id="rId6"/>
    <sheet name="A4.6,7,8" sheetId="6" r:id="rId7"/>
    <sheet name="A4.9,10,11,12" sheetId="9" r:id="rId8"/>
    <sheet name="A4.13" sheetId="35" r:id="rId9"/>
    <sheet name="A4.14" sheetId="36" r:id="rId10"/>
    <sheet name="A4.15" sheetId="13" r:id="rId11"/>
    <sheet name="A4.16" sheetId="17" r:id="rId12"/>
    <sheet name="A4.17" sheetId="16" r:id="rId13"/>
    <sheet name="A4.18" sheetId="38" r:id="rId14"/>
    <sheet name="A4.19" sheetId="39" r:id="rId15"/>
    <sheet name="A4.20" sheetId="40" r:id="rId16"/>
    <sheet name="A4.21,22" sheetId="37" r:id="rId17"/>
    <sheet name="A4.23" sheetId="20" r:id="rId18"/>
    <sheet name="A4.24,25,26" sheetId="21" r:id="rId19"/>
    <sheet name="A4.27" sheetId="24" r:id="rId20"/>
    <sheet name="A4.28" sheetId="25" r:id="rId21"/>
    <sheet name="SP.A1" sheetId="26" r:id="rId22"/>
    <sheet name="SP.A2" sheetId="27" r:id="rId23"/>
    <sheet name="SP.A3" sheetId="28" r:id="rId24"/>
    <sheet name="SP.A4" sheetId="29" r:id="rId25"/>
    <sheet name="SP.A5" sheetId="30" r:id="rId26"/>
    <sheet name="III YÖKAK PERFORMANS GÖSTERGELE" sheetId="31" r:id="rId27"/>
  </sheets>
  <definedNames>
    <definedName name="_xlnm.Print_Area" localSheetId="2">'A4.1'!$A$1:$G$14</definedName>
    <definedName name="_xlnm.Print_Area" localSheetId="8">'A4.13'!$A$1:$K$56</definedName>
    <definedName name="_xlnm.Print_Area" localSheetId="9">'A4.14'!$A$1:$J$56</definedName>
    <definedName name="_xlnm.Print_Area" localSheetId="10">'A4.15'!$A$1:$J$59</definedName>
    <definedName name="_xlnm.Print_Area" localSheetId="11">'A4.16'!$A$1:$K$55</definedName>
    <definedName name="_xlnm.Print_Area" localSheetId="12">'A4.17'!$A$1:$I$51</definedName>
    <definedName name="_xlnm.Print_Area" localSheetId="13">'A4.18'!$A$1:$K$56</definedName>
    <definedName name="_xlnm.Print_Area" localSheetId="14">'A4.19'!$A$1:$K$55</definedName>
    <definedName name="_xlnm.Print_Area" localSheetId="3">'A4.2'!$A$1:$Z$38</definedName>
    <definedName name="_xlnm.Print_Area" localSheetId="15">'A4.20'!$A$1:$I$51</definedName>
    <definedName name="_xlnm.Print_Area" localSheetId="16">'A4.21,22'!$A$1:$D$38</definedName>
    <definedName name="_xlnm.Print_Area" localSheetId="17">'A4.23'!$A$1:$B$23</definedName>
    <definedName name="_xlnm.Print_Area" localSheetId="18">'A4.24,25,26'!$A$1:$F$88</definedName>
    <definedName name="_xlnm.Print_Area" localSheetId="19">'A4.27'!$A$1:$B$20</definedName>
    <definedName name="_xlnm.Print_Area" localSheetId="20">'A4.28'!$A$1:$H$56</definedName>
    <definedName name="_xlnm.Print_Area" localSheetId="4">'A4.3,4'!$A$1:$E$16</definedName>
    <definedName name="_xlnm.Print_Area" localSheetId="5">'A4.5'!$A$1:$G$50</definedName>
    <definedName name="_xlnm.Print_Area" localSheetId="6">'A4.6,7,8'!$A$1:$I$30</definedName>
    <definedName name="_xlnm.Print_Area" localSheetId="7">'A4.9,10,11,12'!$A$1:$H$44</definedName>
    <definedName name="_xlnm.Print_Area" localSheetId="26">'III YÖKAK PERFORMANS GÖSTERGELE'!$A$1:$B$22</definedName>
    <definedName name="_xlnm.Print_Area" localSheetId="21">SP.A1!$A$1:$B$36</definedName>
    <definedName name="_xlnm.Print_Area" localSheetId="22">SP.A2!$A$1:$B$47</definedName>
    <definedName name="_xlnm.Print_Area" localSheetId="23">SP.A3!$A$1:$B$22</definedName>
    <definedName name="_xlnm.Print_Area" localSheetId="24">SP.A4!$A$1:$B$34</definedName>
    <definedName name="_xlnm.Print_Area" localSheetId="25">SP.A5!$A$1:$B$35</definedName>
    <definedName name="_xlnm.Print_Titles" localSheetId="18">'A4.24,25,26'!$1:$4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26" l="1"/>
  <c r="A2" i="26"/>
  <c r="A3" i="31"/>
  <c r="A3" i="30"/>
  <c r="A3" i="29"/>
  <c r="A3" i="28"/>
  <c r="A3" i="27"/>
  <c r="H51" i="40"/>
  <c r="G51" i="40"/>
  <c r="F51" i="40"/>
  <c r="E51" i="40"/>
  <c r="D51" i="40"/>
  <c r="C51" i="40"/>
  <c r="I50" i="40"/>
  <c r="I49" i="40"/>
  <c r="I48" i="40"/>
  <c r="I47" i="40"/>
  <c r="I46" i="40"/>
  <c r="I45" i="40"/>
  <c r="I44" i="40"/>
  <c r="I43" i="40"/>
  <c r="I42" i="40"/>
  <c r="I41" i="40"/>
  <c r="I40" i="40"/>
  <c r="I39" i="40"/>
  <c r="I38" i="40"/>
  <c r="I37" i="40"/>
  <c r="I36" i="40"/>
  <c r="I35" i="40"/>
  <c r="I34" i="40"/>
  <c r="I33" i="40"/>
  <c r="I32" i="40"/>
  <c r="I31" i="40"/>
  <c r="I30" i="40"/>
  <c r="I29" i="40"/>
  <c r="I28" i="40"/>
  <c r="I27" i="40"/>
  <c r="I26" i="40"/>
  <c r="I25" i="40"/>
  <c r="I24" i="40"/>
  <c r="I23" i="40"/>
  <c r="I22" i="40"/>
  <c r="I21" i="40"/>
  <c r="I20" i="40"/>
  <c r="I19" i="40"/>
  <c r="I18" i="40"/>
  <c r="I17" i="40"/>
  <c r="I16" i="40"/>
  <c r="I15" i="40"/>
  <c r="I14" i="40"/>
  <c r="I13" i="40"/>
  <c r="I12" i="40"/>
  <c r="I11" i="40"/>
  <c r="I10" i="40"/>
  <c r="I9" i="40"/>
  <c r="B3" i="40"/>
  <c r="B2" i="40"/>
  <c r="B1" i="40"/>
  <c r="J54" i="39"/>
  <c r="I54" i="39"/>
  <c r="G54" i="39"/>
  <c r="F54" i="39"/>
  <c r="D54" i="39"/>
  <c r="C54" i="39"/>
  <c r="K53" i="39"/>
  <c r="H53" i="39"/>
  <c r="E53" i="39"/>
  <c r="K52" i="39"/>
  <c r="H52" i="39"/>
  <c r="E52" i="39"/>
  <c r="K51" i="39"/>
  <c r="H51" i="39"/>
  <c r="E51" i="39"/>
  <c r="K50" i="39"/>
  <c r="H50" i="39"/>
  <c r="E50" i="39"/>
  <c r="K49" i="39"/>
  <c r="H49" i="39"/>
  <c r="E49" i="39"/>
  <c r="K48" i="39"/>
  <c r="H48" i="39"/>
  <c r="E48" i="39"/>
  <c r="K47" i="39"/>
  <c r="H47" i="39"/>
  <c r="E47" i="39"/>
  <c r="K46" i="39"/>
  <c r="H46" i="39"/>
  <c r="E46" i="39"/>
  <c r="K45" i="39"/>
  <c r="H45" i="39"/>
  <c r="E45" i="39"/>
  <c r="K44" i="39"/>
  <c r="H44" i="39"/>
  <c r="E44" i="39"/>
  <c r="K43" i="39"/>
  <c r="H43" i="39"/>
  <c r="E43" i="39"/>
  <c r="K42" i="39"/>
  <c r="H42" i="39"/>
  <c r="E42" i="39"/>
  <c r="K41" i="39"/>
  <c r="H41" i="39"/>
  <c r="E41" i="39"/>
  <c r="K40" i="39"/>
  <c r="H40" i="39"/>
  <c r="E40" i="39"/>
  <c r="K39" i="39"/>
  <c r="H39" i="39"/>
  <c r="E39" i="39"/>
  <c r="K38" i="39"/>
  <c r="H38" i="39"/>
  <c r="E38" i="39"/>
  <c r="K37" i="39"/>
  <c r="H37" i="39"/>
  <c r="E37" i="39"/>
  <c r="K36" i="39"/>
  <c r="H36" i="39"/>
  <c r="E36" i="39"/>
  <c r="K35" i="39"/>
  <c r="H35" i="39"/>
  <c r="E35" i="39"/>
  <c r="K34" i="39"/>
  <c r="H34" i="39"/>
  <c r="E34" i="39"/>
  <c r="K33" i="39"/>
  <c r="H33" i="39"/>
  <c r="E33" i="39"/>
  <c r="K32" i="39"/>
  <c r="H32" i="39"/>
  <c r="E32" i="39"/>
  <c r="K31" i="39"/>
  <c r="H31" i="39"/>
  <c r="E31" i="39"/>
  <c r="J30" i="39"/>
  <c r="I30" i="39"/>
  <c r="G30" i="39"/>
  <c r="F30" i="39"/>
  <c r="D30" i="39"/>
  <c r="C30" i="39"/>
  <c r="K29" i="39"/>
  <c r="H29" i="39"/>
  <c r="E29" i="39"/>
  <c r="K28" i="39"/>
  <c r="H28" i="39"/>
  <c r="E28" i="39"/>
  <c r="K27" i="39"/>
  <c r="H27" i="39"/>
  <c r="E27" i="39"/>
  <c r="K26" i="39"/>
  <c r="H26" i="39"/>
  <c r="E26" i="39"/>
  <c r="K25" i="39"/>
  <c r="H25" i="39"/>
  <c r="E25" i="39"/>
  <c r="K24" i="39"/>
  <c r="H24" i="39"/>
  <c r="E24" i="39"/>
  <c r="K23" i="39"/>
  <c r="H23" i="39"/>
  <c r="E23" i="39"/>
  <c r="K22" i="39"/>
  <c r="H22" i="39"/>
  <c r="E22" i="39"/>
  <c r="K21" i="39"/>
  <c r="H21" i="39"/>
  <c r="E21" i="39"/>
  <c r="K20" i="39"/>
  <c r="H20" i="39"/>
  <c r="E20" i="39"/>
  <c r="K19" i="39"/>
  <c r="H19" i="39"/>
  <c r="E19" i="39"/>
  <c r="K18" i="39"/>
  <c r="H18" i="39"/>
  <c r="E18" i="39"/>
  <c r="K17" i="39"/>
  <c r="H17" i="39"/>
  <c r="E17" i="39"/>
  <c r="K16" i="39"/>
  <c r="H16" i="39"/>
  <c r="E16" i="39"/>
  <c r="K15" i="39"/>
  <c r="H15" i="39"/>
  <c r="E15" i="39"/>
  <c r="K14" i="39"/>
  <c r="H14" i="39"/>
  <c r="E14" i="39"/>
  <c r="K13" i="39"/>
  <c r="H13" i="39"/>
  <c r="E13" i="39"/>
  <c r="K12" i="39"/>
  <c r="H12" i="39"/>
  <c r="E12" i="39"/>
  <c r="K11" i="39"/>
  <c r="H11" i="39"/>
  <c r="E11" i="39"/>
  <c r="K10" i="39"/>
  <c r="H10" i="39"/>
  <c r="E10" i="39"/>
  <c r="K9" i="39"/>
  <c r="H9" i="39"/>
  <c r="E9" i="39"/>
  <c r="K8" i="39"/>
  <c r="H8" i="39"/>
  <c r="E8" i="39"/>
  <c r="B3" i="39"/>
  <c r="B2" i="39"/>
  <c r="B1" i="39"/>
  <c r="I33" i="38"/>
  <c r="J33" i="38"/>
  <c r="I34" i="38"/>
  <c r="J34" i="38"/>
  <c r="I35" i="38"/>
  <c r="J35" i="38"/>
  <c r="I36" i="38"/>
  <c r="J36" i="38"/>
  <c r="I37" i="38"/>
  <c r="J37" i="38"/>
  <c r="I38" i="38"/>
  <c r="J38" i="38"/>
  <c r="I39" i="38"/>
  <c r="J39" i="38"/>
  <c r="I40" i="38"/>
  <c r="J40" i="38"/>
  <c r="I41" i="38"/>
  <c r="J41" i="38"/>
  <c r="I42" i="38"/>
  <c r="J42" i="38"/>
  <c r="I43" i="38"/>
  <c r="J43" i="38"/>
  <c r="I44" i="38"/>
  <c r="J44" i="38"/>
  <c r="I45" i="38"/>
  <c r="J45" i="38"/>
  <c r="I46" i="38"/>
  <c r="J46" i="38"/>
  <c r="I47" i="38"/>
  <c r="J47" i="38"/>
  <c r="I48" i="38"/>
  <c r="J48" i="38"/>
  <c r="I49" i="38"/>
  <c r="J49" i="38"/>
  <c r="I50" i="38"/>
  <c r="J50" i="38"/>
  <c r="I51" i="38"/>
  <c r="J51" i="38"/>
  <c r="I52" i="38"/>
  <c r="J52" i="38"/>
  <c r="I53" i="38"/>
  <c r="J53" i="38"/>
  <c r="I54" i="38"/>
  <c r="J54" i="38"/>
  <c r="J32" i="38"/>
  <c r="I32" i="38"/>
  <c r="I10" i="38"/>
  <c r="J10" i="38"/>
  <c r="I11" i="38"/>
  <c r="J11" i="38"/>
  <c r="I12" i="38"/>
  <c r="J12" i="38"/>
  <c r="I13" i="38"/>
  <c r="J13" i="38"/>
  <c r="I14" i="38"/>
  <c r="J14" i="38"/>
  <c r="I15" i="38"/>
  <c r="J15" i="38"/>
  <c r="I16" i="38"/>
  <c r="J16" i="38"/>
  <c r="I17" i="38"/>
  <c r="J17" i="38"/>
  <c r="I18" i="38"/>
  <c r="J18" i="38"/>
  <c r="I19" i="38"/>
  <c r="J19" i="38"/>
  <c r="I20" i="38"/>
  <c r="J20" i="38"/>
  <c r="I21" i="38"/>
  <c r="J21" i="38"/>
  <c r="I22" i="38"/>
  <c r="J22" i="38"/>
  <c r="I23" i="38"/>
  <c r="J23" i="38"/>
  <c r="I24" i="38"/>
  <c r="J24" i="38"/>
  <c r="I25" i="38"/>
  <c r="J25" i="38"/>
  <c r="I26" i="38"/>
  <c r="J26" i="38"/>
  <c r="I27" i="38"/>
  <c r="J27" i="38"/>
  <c r="I28" i="38"/>
  <c r="J28" i="38"/>
  <c r="I29" i="38"/>
  <c r="J29" i="38"/>
  <c r="I30" i="38"/>
  <c r="J30" i="38"/>
  <c r="J9" i="38"/>
  <c r="I9" i="38"/>
  <c r="G55" i="38"/>
  <c r="F55" i="38"/>
  <c r="D55" i="38"/>
  <c r="C55" i="38"/>
  <c r="H54" i="38"/>
  <c r="E54" i="38"/>
  <c r="H53" i="38"/>
  <c r="E53" i="38"/>
  <c r="H52" i="38"/>
  <c r="E52" i="38"/>
  <c r="H51" i="38"/>
  <c r="E51" i="38"/>
  <c r="K51" i="38" s="1"/>
  <c r="H50" i="38"/>
  <c r="E50" i="38"/>
  <c r="H49" i="38"/>
  <c r="E49" i="38"/>
  <c r="H48" i="38"/>
  <c r="E48" i="38"/>
  <c r="H47" i="38"/>
  <c r="E47" i="38"/>
  <c r="K47" i="38" s="1"/>
  <c r="H46" i="38"/>
  <c r="E46" i="38"/>
  <c r="H45" i="38"/>
  <c r="E45" i="38"/>
  <c r="H44" i="38"/>
  <c r="E44" i="38"/>
  <c r="H43" i="38"/>
  <c r="E43" i="38"/>
  <c r="K43" i="38" s="1"/>
  <c r="H42" i="38"/>
  <c r="E42" i="38"/>
  <c r="H41" i="38"/>
  <c r="E41" i="38"/>
  <c r="H40" i="38"/>
  <c r="E40" i="38"/>
  <c r="H39" i="38"/>
  <c r="E39" i="38"/>
  <c r="K39" i="38" s="1"/>
  <c r="H38" i="38"/>
  <c r="E38" i="38"/>
  <c r="H37" i="38"/>
  <c r="E37" i="38"/>
  <c r="H36" i="38"/>
  <c r="E36" i="38"/>
  <c r="H35" i="38"/>
  <c r="E35" i="38"/>
  <c r="K35" i="38" s="1"/>
  <c r="H34" i="38"/>
  <c r="E34" i="38"/>
  <c r="H33" i="38"/>
  <c r="E33" i="38"/>
  <c r="H32" i="38"/>
  <c r="E32" i="38"/>
  <c r="G31" i="38"/>
  <c r="F31" i="38"/>
  <c r="D31" i="38"/>
  <c r="C31" i="38"/>
  <c r="H30" i="38"/>
  <c r="E30" i="38"/>
  <c r="H29" i="38"/>
  <c r="E29" i="38"/>
  <c r="H28" i="38"/>
  <c r="E28" i="38"/>
  <c r="H27" i="38"/>
  <c r="E27" i="38"/>
  <c r="H26" i="38"/>
  <c r="E26" i="38"/>
  <c r="H25" i="38"/>
  <c r="E25" i="38"/>
  <c r="H24" i="38"/>
  <c r="E24" i="38"/>
  <c r="H23" i="38"/>
  <c r="E23" i="38"/>
  <c r="H22" i="38"/>
  <c r="E22" i="38"/>
  <c r="H21" i="38"/>
  <c r="E21" i="38"/>
  <c r="H20" i="38"/>
  <c r="E20" i="38"/>
  <c r="H19" i="38"/>
  <c r="E19" i="38"/>
  <c r="H18" i="38"/>
  <c r="E18" i="38"/>
  <c r="H17" i="38"/>
  <c r="E17" i="38"/>
  <c r="H16" i="38"/>
  <c r="E16" i="38"/>
  <c r="H15" i="38"/>
  <c r="E15" i="38"/>
  <c r="H14" i="38"/>
  <c r="E14" i="38"/>
  <c r="H13" i="38"/>
  <c r="E13" i="38"/>
  <c r="H12" i="38"/>
  <c r="E12" i="38"/>
  <c r="H11" i="38"/>
  <c r="E11" i="38"/>
  <c r="H10" i="38"/>
  <c r="E10" i="38"/>
  <c r="H9" i="38"/>
  <c r="E9" i="38"/>
  <c r="C3" i="38"/>
  <c r="C2" i="38"/>
  <c r="C1" i="38"/>
  <c r="B38" i="37"/>
  <c r="D28" i="37"/>
  <c r="D27" i="37"/>
  <c r="D26" i="37"/>
  <c r="C25" i="37"/>
  <c r="D8" i="37"/>
  <c r="D9" i="37"/>
  <c r="D10" i="37"/>
  <c r="D11" i="37"/>
  <c r="D12" i="37"/>
  <c r="C7" i="37"/>
  <c r="B7" i="37"/>
  <c r="D7" i="37" s="1"/>
  <c r="B3" i="37"/>
  <c r="C6" i="37" s="1"/>
  <c r="B2" i="37"/>
  <c r="B1" i="37"/>
  <c r="D51" i="16"/>
  <c r="E51" i="16"/>
  <c r="F51" i="16"/>
  <c r="G51" i="16"/>
  <c r="H51" i="16"/>
  <c r="J54" i="17"/>
  <c r="I54" i="17"/>
  <c r="K53" i="17"/>
  <c r="K52" i="17"/>
  <c r="K51" i="17"/>
  <c r="K50" i="17"/>
  <c r="K49" i="17"/>
  <c r="K48" i="17"/>
  <c r="K47" i="17"/>
  <c r="K46" i="17"/>
  <c r="K45" i="17"/>
  <c r="K44" i="17"/>
  <c r="K43" i="17"/>
  <c r="K42" i="17"/>
  <c r="K41" i="17"/>
  <c r="K40" i="17"/>
  <c r="K39" i="17"/>
  <c r="K38" i="17"/>
  <c r="K37" i="17"/>
  <c r="K36" i="17"/>
  <c r="K35" i="17"/>
  <c r="K34" i="17"/>
  <c r="K33" i="17"/>
  <c r="K32" i="17"/>
  <c r="K31" i="17"/>
  <c r="J30" i="17"/>
  <c r="I30" i="17"/>
  <c r="K29" i="17"/>
  <c r="K28" i="17"/>
  <c r="K27" i="17"/>
  <c r="K26" i="17"/>
  <c r="K25" i="17"/>
  <c r="K24" i="17"/>
  <c r="K23" i="17"/>
  <c r="K22" i="17"/>
  <c r="K21" i="17"/>
  <c r="K20" i="17"/>
  <c r="K19" i="17"/>
  <c r="K18" i="17"/>
  <c r="K17" i="17"/>
  <c r="K16" i="17"/>
  <c r="K15" i="17"/>
  <c r="K14" i="17"/>
  <c r="K13" i="17"/>
  <c r="K12" i="17"/>
  <c r="K11" i="17"/>
  <c r="K10" i="17"/>
  <c r="K9" i="17"/>
  <c r="K8" i="17"/>
  <c r="G54" i="17"/>
  <c r="F54" i="17"/>
  <c r="D54" i="17"/>
  <c r="C54" i="17"/>
  <c r="H53" i="17"/>
  <c r="E53" i="17"/>
  <c r="H52" i="17"/>
  <c r="E52" i="17"/>
  <c r="H51" i="17"/>
  <c r="E51" i="17"/>
  <c r="H50" i="17"/>
  <c r="E50" i="17"/>
  <c r="H49" i="17"/>
  <c r="E49" i="17"/>
  <c r="H48" i="17"/>
  <c r="E48" i="17"/>
  <c r="H47" i="17"/>
  <c r="E47" i="17"/>
  <c r="H46" i="17"/>
  <c r="E46" i="17"/>
  <c r="H45" i="17"/>
  <c r="E45" i="17"/>
  <c r="H44" i="17"/>
  <c r="E44" i="17"/>
  <c r="H43" i="17"/>
  <c r="E43" i="17"/>
  <c r="H42" i="17"/>
  <c r="E42" i="17"/>
  <c r="H41" i="17"/>
  <c r="E41" i="17"/>
  <c r="H40" i="17"/>
  <c r="E40" i="17"/>
  <c r="H39" i="17"/>
  <c r="E39" i="17"/>
  <c r="H38" i="17"/>
  <c r="E38" i="17"/>
  <c r="H37" i="17"/>
  <c r="E37" i="17"/>
  <c r="H36" i="17"/>
  <c r="E36" i="17"/>
  <c r="H35" i="17"/>
  <c r="E35" i="17"/>
  <c r="H34" i="17"/>
  <c r="E34" i="17"/>
  <c r="H33" i="17"/>
  <c r="E33" i="17"/>
  <c r="H32" i="17"/>
  <c r="E32" i="17"/>
  <c r="H31" i="17"/>
  <c r="E31" i="17"/>
  <c r="G30" i="17"/>
  <c r="F30" i="17"/>
  <c r="D30" i="17"/>
  <c r="C30" i="17"/>
  <c r="H29" i="17"/>
  <c r="E29" i="17"/>
  <c r="H28" i="17"/>
  <c r="E28" i="17"/>
  <c r="H27" i="17"/>
  <c r="E27" i="17"/>
  <c r="H26" i="17"/>
  <c r="E26" i="17"/>
  <c r="H25" i="17"/>
  <c r="E25" i="17"/>
  <c r="H24" i="17"/>
  <c r="E24" i="17"/>
  <c r="H23" i="17"/>
  <c r="E23" i="17"/>
  <c r="H22" i="17"/>
  <c r="E22" i="17"/>
  <c r="H21" i="17"/>
  <c r="E21" i="17"/>
  <c r="H20" i="17"/>
  <c r="E20" i="17"/>
  <c r="H19" i="17"/>
  <c r="E19" i="17"/>
  <c r="H18" i="17"/>
  <c r="E18" i="17"/>
  <c r="H17" i="17"/>
  <c r="E17" i="17"/>
  <c r="H16" i="17"/>
  <c r="E16" i="17"/>
  <c r="H15" i="17"/>
  <c r="E15" i="17"/>
  <c r="H14" i="17"/>
  <c r="E14" i="17"/>
  <c r="H13" i="17"/>
  <c r="E13" i="17"/>
  <c r="H12" i="17"/>
  <c r="E12" i="17"/>
  <c r="H11" i="17"/>
  <c r="E11" i="17"/>
  <c r="H10" i="17"/>
  <c r="E10" i="17"/>
  <c r="H9" i="17"/>
  <c r="E9" i="17"/>
  <c r="H8" i="17"/>
  <c r="E8" i="17"/>
  <c r="E59" i="13"/>
  <c r="C59" i="13"/>
  <c r="H42" i="36"/>
  <c r="E42" i="36"/>
  <c r="H41" i="36"/>
  <c r="E41" i="36"/>
  <c r="H40" i="36"/>
  <c r="E40" i="36"/>
  <c r="H39" i="36"/>
  <c r="E39" i="36"/>
  <c r="H38" i="36"/>
  <c r="E38" i="36"/>
  <c r="H37" i="36"/>
  <c r="E37" i="36"/>
  <c r="H36" i="36"/>
  <c r="E36" i="36"/>
  <c r="H35" i="36"/>
  <c r="E35" i="36"/>
  <c r="H34" i="36"/>
  <c r="E34" i="36"/>
  <c r="J41" i="35"/>
  <c r="I41" i="35"/>
  <c r="H41" i="35"/>
  <c r="E41" i="35"/>
  <c r="J40" i="35"/>
  <c r="I40" i="35"/>
  <c r="H40" i="35"/>
  <c r="E40" i="35"/>
  <c r="J39" i="35"/>
  <c r="I39" i="35"/>
  <c r="H39" i="35"/>
  <c r="E39" i="35"/>
  <c r="J38" i="35"/>
  <c r="I38" i="35"/>
  <c r="H38" i="35"/>
  <c r="E38" i="35"/>
  <c r="J37" i="35"/>
  <c r="I37" i="35"/>
  <c r="H37" i="35"/>
  <c r="E37" i="35"/>
  <c r="J36" i="35"/>
  <c r="I36" i="35"/>
  <c r="H36" i="35"/>
  <c r="E36" i="35"/>
  <c r="J35" i="35"/>
  <c r="I35" i="35"/>
  <c r="H35" i="35"/>
  <c r="E35" i="35"/>
  <c r="J34" i="35"/>
  <c r="I34" i="35"/>
  <c r="H34" i="35"/>
  <c r="E34" i="35"/>
  <c r="J33" i="35"/>
  <c r="I33" i="35"/>
  <c r="H33" i="35"/>
  <c r="E33" i="35"/>
  <c r="I27" i="13"/>
  <c r="G27" i="13"/>
  <c r="I26" i="13"/>
  <c r="G26" i="13"/>
  <c r="I25" i="13"/>
  <c r="G25" i="13"/>
  <c r="I24" i="13"/>
  <c r="G24" i="13"/>
  <c r="I23" i="13"/>
  <c r="G23" i="13"/>
  <c r="I22" i="13"/>
  <c r="G22" i="13"/>
  <c r="I21" i="13"/>
  <c r="G21" i="13"/>
  <c r="I20" i="13"/>
  <c r="G20" i="13"/>
  <c r="I19" i="13"/>
  <c r="G19" i="13"/>
  <c r="I18" i="13"/>
  <c r="G18" i="13"/>
  <c r="I17" i="13"/>
  <c r="G17" i="13"/>
  <c r="I16" i="13"/>
  <c r="G16" i="13"/>
  <c r="I15" i="13"/>
  <c r="G15" i="13"/>
  <c r="I14" i="13"/>
  <c r="G14" i="13"/>
  <c r="I13" i="13"/>
  <c r="G13" i="13"/>
  <c r="I12" i="13"/>
  <c r="G12" i="13"/>
  <c r="I11" i="13"/>
  <c r="G11" i="13"/>
  <c r="I10" i="13"/>
  <c r="G10" i="13"/>
  <c r="I42" i="13"/>
  <c r="G42" i="13"/>
  <c r="I41" i="13"/>
  <c r="G41" i="13"/>
  <c r="I40" i="13"/>
  <c r="G40" i="13"/>
  <c r="I39" i="13"/>
  <c r="G39" i="13"/>
  <c r="I38" i="13"/>
  <c r="G38" i="13"/>
  <c r="I37" i="13"/>
  <c r="G37" i="13"/>
  <c r="I36" i="13"/>
  <c r="G36" i="13"/>
  <c r="I35" i="13"/>
  <c r="G35" i="13"/>
  <c r="I34" i="13"/>
  <c r="G34" i="13"/>
  <c r="I33" i="13"/>
  <c r="G33" i="13"/>
  <c r="I32" i="13"/>
  <c r="G32" i="13"/>
  <c r="I31" i="13"/>
  <c r="G31" i="13"/>
  <c r="I30" i="13"/>
  <c r="G30" i="13"/>
  <c r="I29" i="13"/>
  <c r="G29" i="13"/>
  <c r="I28" i="13"/>
  <c r="G28" i="13"/>
  <c r="I9" i="13"/>
  <c r="G9" i="13"/>
  <c r="I50" i="13"/>
  <c r="G50" i="13"/>
  <c r="I49" i="13"/>
  <c r="G49" i="13"/>
  <c r="I48" i="13"/>
  <c r="G48" i="13"/>
  <c r="I47" i="13"/>
  <c r="G47" i="13"/>
  <c r="I46" i="13"/>
  <c r="G46" i="13"/>
  <c r="I45" i="13"/>
  <c r="G45" i="13"/>
  <c r="I44" i="13"/>
  <c r="G44" i="13"/>
  <c r="I43" i="13"/>
  <c r="G43" i="13"/>
  <c r="I54" i="13"/>
  <c r="G54" i="13"/>
  <c r="I53" i="13"/>
  <c r="G53" i="13"/>
  <c r="I52" i="13"/>
  <c r="G52" i="13"/>
  <c r="I51" i="13"/>
  <c r="G51" i="13"/>
  <c r="I56" i="13"/>
  <c r="G56" i="13"/>
  <c r="I55" i="13"/>
  <c r="G55" i="13"/>
  <c r="G58" i="13"/>
  <c r="G57" i="13"/>
  <c r="G55" i="36"/>
  <c r="F55" i="36"/>
  <c r="D55" i="36"/>
  <c r="C55" i="36"/>
  <c r="H54" i="36"/>
  <c r="E54" i="36"/>
  <c r="H53" i="36"/>
  <c r="E53" i="36"/>
  <c r="H52" i="36"/>
  <c r="E52" i="36"/>
  <c r="H51" i="36"/>
  <c r="E51" i="36"/>
  <c r="H50" i="36"/>
  <c r="E50" i="36"/>
  <c r="H49" i="36"/>
  <c r="E49" i="36"/>
  <c r="H48" i="36"/>
  <c r="E48" i="36"/>
  <c r="H47" i="36"/>
  <c r="E47" i="36"/>
  <c r="H46" i="36"/>
  <c r="E46" i="36"/>
  <c r="H45" i="36"/>
  <c r="E45" i="36"/>
  <c r="H44" i="36"/>
  <c r="E44" i="36"/>
  <c r="H43" i="36"/>
  <c r="E43" i="36"/>
  <c r="H33" i="36"/>
  <c r="E33" i="36"/>
  <c r="H32" i="36"/>
  <c r="E32" i="36"/>
  <c r="G31" i="36"/>
  <c r="G56" i="36" s="1"/>
  <c r="F31" i="36"/>
  <c r="D31" i="36"/>
  <c r="D56" i="36" s="1"/>
  <c r="C31" i="36"/>
  <c r="H30" i="36"/>
  <c r="E30" i="36"/>
  <c r="H29" i="36"/>
  <c r="E29" i="36"/>
  <c r="H28" i="36"/>
  <c r="E28" i="36"/>
  <c r="H27" i="36"/>
  <c r="E27" i="36"/>
  <c r="H26" i="36"/>
  <c r="E26" i="36"/>
  <c r="H25" i="36"/>
  <c r="E25" i="36"/>
  <c r="H24" i="36"/>
  <c r="E24" i="36"/>
  <c r="H23" i="36"/>
  <c r="E23" i="36"/>
  <c r="H22" i="36"/>
  <c r="E22" i="36"/>
  <c r="H21" i="36"/>
  <c r="E21" i="36"/>
  <c r="H20" i="36"/>
  <c r="E20" i="36"/>
  <c r="H19" i="36"/>
  <c r="E19" i="36"/>
  <c r="H18" i="36"/>
  <c r="E18" i="36"/>
  <c r="H17" i="36"/>
  <c r="E17" i="36"/>
  <c r="H16" i="36"/>
  <c r="E16" i="36"/>
  <c r="H15" i="36"/>
  <c r="E15" i="36"/>
  <c r="H14" i="36"/>
  <c r="E14" i="36"/>
  <c r="H13" i="36"/>
  <c r="E13" i="36"/>
  <c r="H12" i="36"/>
  <c r="E12" i="36"/>
  <c r="H11" i="36"/>
  <c r="E11" i="36"/>
  <c r="H10" i="36"/>
  <c r="E10" i="36"/>
  <c r="H9" i="36"/>
  <c r="E9" i="36"/>
  <c r="C3" i="36"/>
  <c r="C2" i="36"/>
  <c r="C1" i="36"/>
  <c r="J48" i="35"/>
  <c r="I48" i="35"/>
  <c r="H48" i="35"/>
  <c r="E48" i="35"/>
  <c r="J47" i="35"/>
  <c r="I47" i="35"/>
  <c r="H47" i="35"/>
  <c r="E47" i="35"/>
  <c r="E49" i="35"/>
  <c r="H49" i="35"/>
  <c r="I49" i="35"/>
  <c r="J49" i="35"/>
  <c r="E50" i="35"/>
  <c r="H50" i="35"/>
  <c r="I50" i="35"/>
  <c r="J50" i="35"/>
  <c r="H32" i="35"/>
  <c r="J30" i="35"/>
  <c r="I30" i="35"/>
  <c r="J29" i="35"/>
  <c r="I29" i="35"/>
  <c r="J28" i="35"/>
  <c r="I28" i="35"/>
  <c r="J27" i="35"/>
  <c r="I27" i="35"/>
  <c r="J26" i="35"/>
  <c r="I26" i="35"/>
  <c r="J25" i="35"/>
  <c r="I25" i="35"/>
  <c r="J24" i="35"/>
  <c r="I24" i="35"/>
  <c r="J23" i="35"/>
  <c r="I23" i="35"/>
  <c r="J22" i="35"/>
  <c r="I22" i="35"/>
  <c r="J21" i="35"/>
  <c r="I21" i="35"/>
  <c r="J20" i="35"/>
  <c r="I20" i="35"/>
  <c r="J19" i="35"/>
  <c r="I19" i="35"/>
  <c r="J18" i="35"/>
  <c r="I18" i="35"/>
  <c r="J17" i="35"/>
  <c r="I17" i="35"/>
  <c r="J16" i="35"/>
  <c r="I16" i="35"/>
  <c r="J15" i="35"/>
  <c r="I15" i="35"/>
  <c r="J14" i="35"/>
  <c r="I14" i="35"/>
  <c r="J13" i="35"/>
  <c r="I13" i="35"/>
  <c r="J12" i="35"/>
  <c r="I12" i="35"/>
  <c r="J11" i="35"/>
  <c r="I11" i="35"/>
  <c r="J10" i="35"/>
  <c r="I10" i="35"/>
  <c r="J9" i="35"/>
  <c r="I9" i="35"/>
  <c r="J53" i="35"/>
  <c r="I53" i="35"/>
  <c r="J52" i="35"/>
  <c r="I52" i="35"/>
  <c r="J51" i="35"/>
  <c r="I51" i="35"/>
  <c r="J46" i="35"/>
  <c r="I46" i="35"/>
  <c r="J45" i="35"/>
  <c r="I45" i="35"/>
  <c r="J44" i="35"/>
  <c r="I44" i="35"/>
  <c r="J43" i="35"/>
  <c r="I43" i="35"/>
  <c r="J42" i="35"/>
  <c r="I42" i="35"/>
  <c r="J32" i="35"/>
  <c r="I32" i="35"/>
  <c r="H54" i="35"/>
  <c r="H53" i="35"/>
  <c r="H52" i="35"/>
  <c r="H51" i="35"/>
  <c r="H46" i="35"/>
  <c r="H45" i="35"/>
  <c r="H44" i="35"/>
  <c r="H43" i="35"/>
  <c r="H42" i="35"/>
  <c r="H10" i="35"/>
  <c r="H11" i="35"/>
  <c r="H12" i="35"/>
  <c r="H13" i="35"/>
  <c r="H14" i="35"/>
  <c r="H15" i="35"/>
  <c r="H16" i="35"/>
  <c r="H17" i="35"/>
  <c r="H18" i="35"/>
  <c r="H19" i="35"/>
  <c r="H20" i="35"/>
  <c r="H21" i="35"/>
  <c r="H22" i="35"/>
  <c r="H23" i="35"/>
  <c r="H24" i="35"/>
  <c r="H25" i="35"/>
  <c r="H26" i="35"/>
  <c r="H27" i="35"/>
  <c r="H28" i="35"/>
  <c r="H29" i="35"/>
  <c r="H30" i="35"/>
  <c r="H9" i="35"/>
  <c r="F55" i="35"/>
  <c r="G55" i="35"/>
  <c r="F31" i="35"/>
  <c r="G31" i="35"/>
  <c r="D55" i="35"/>
  <c r="C55" i="35"/>
  <c r="D31" i="35"/>
  <c r="C31" i="35"/>
  <c r="E9" i="35"/>
  <c r="E10" i="35"/>
  <c r="E11" i="35"/>
  <c r="E12" i="35"/>
  <c r="E13" i="35"/>
  <c r="E14" i="35"/>
  <c r="E15" i="35"/>
  <c r="E16" i="35"/>
  <c r="E17" i="35"/>
  <c r="E18" i="35"/>
  <c r="E19" i="35"/>
  <c r="E20" i="35"/>
  <c r="E21" i="35"/>
  <c r="E22" i="35"/>
  <c r="E23" i="35"/>
  <c r="E24" i="35"/>
  <c r="E25" i="35"/>
  <c r="E26" i="35"/>
  <c r="E27" i="35"/>
  <c r="E28" i="35"/>
  <c r="E29" i="35"/>
  <c r="E30" i="35"/>
  <c r="E32" i="35"/>
  <c r="E42" i="35"/>
  <c r="E43" i="35"/>
  <c r="E44" i="35"/>
  <c r="E45" i="35"/>
  <c r="E46" i="35"/>
  <c r="E51" i="35"/>
  <c r="E52" i="35"/>
  <c r="E53" i="35"/>
  <c r="J54" i="35"/>
  <c r="I54" i="35"/>
  <c r="E54" i="35"/>
  <c r="C3" i="35"/>
  <c r="C2" i="35"/>
  <c r="C1" i="35"/>
  <c r="B2" i="21"/>
  <c r="B3" i="21"/>
  <c r="B1" i="21"/>
  <c r="I30" i="16"/>
  <c r="I31" i="16"/>
  <c r="I32" i="16"/>
  <c r="I33" i="16"/>
  <c r="I34" i="16"/>
  <c r="I35" i="16"/>
  <c r="I36" i="16"/>
  <c r="I37" i="16"/>
  <c r="I38" i="16"/>
  <c r="I39" i="16"/>
  <c r="I23" i="16"/>
  <c r="I24" i="16"/>
  <c r="I25" i="16"/>
  <c r="I26" i="16"/>
  <c r="I27" i="16"/>
  <c r="I28" i="16"/>
  <c r="I29" i="16"/>
  <c r="I9" i="16"/>
  <c r="I58" i="13"/>
  <c r="I57" i="13"/>
  <c r="D21" i="9"/>
  <c r="E21" i="9"/>
  <c r="F21" i="9"/>
  <c r="G21" i="9"/>
  <c r="C21" i="9"/>
  <c r="D24" i="9"/>
  <c r="E24" i="9"/>
  <c r="F24" i="9"/>
  <c r="G24" i="9"/>
  <c r="H24" i="9"/>
  <c r="C24" i="9"/>
  <c r="D27" i="9"/>
  <c r="E27" i="9"/>
  <c r="F27" i="9"/>
  <c r="G27" i="9"/>
  <c r="H27" i="9"/>
  <c r="C27" i="9"/>
  <c r="D44" i="9"/>
  <c r="E44" i="9"/>
  <c r="F44" i="9"/>
  <c r="G44" i="9"/>
  <c r="H44" i="9"/>
  <c r="C44" i="9"/>
  <c r="D41" i="9"/>
  <c r="E41" i="9"/>
  <c r="F41" i="9"/>
  <c r="G41" i="9"/>
  <c r="H41" i="9"/>
  <c r="C41" i="9"/>
  <c r="C30" i="6"/>
  <c r="D30" i="6"/>
  <c r="E30" i="6"/>
  <c r="F30" i="6"/>
  <c r="G30" i="6"/>
  <c r="B30" i="6"/>
  <c r="A2" i="31"/>
  <c r="A1" i="31"/>
  <c r="A2" i="30"/>
  <c r="A1" i="30"/>
  <c r="A2" i="29"/>
  <c r="A1" i="29"/>
  <c r="A2" i="28"/>
  <c r="A1" i="28"/>
  <c r="A2" i="27"/>
  <c r="A1" i="27"/>
  <c r="A1" i="26"/>
  <c r="C3" i="25"/>
  <c r="C2" i="25"/>
  <c r="C1" i="25"/>
  <c r="B3" i="24"/>
  <c r="B6" i="24" s="1"/>
  <c r="B2" i="24"/>
  <c r="B1" i="24"/>
  <c r="B3" i="20"/>
  <c r="B2" i="20"/>
  <c r="B1" i="20"/>
  <c r="B3" i="17"/>
  <c r="B2" i="17"/>
  <c r="B1" i="17"/>
  <c r="B3" i="16"/>
  <c r="B2" i="16"/>
  <c r="B1" i="16"/>
  <c r="B3" i="13"/>
  <c r="B2" i="13"/>
  <c r="B1" i="13"/>
  <c r="C3" i="9"/>
  <c r="C2" i="9"/>
  <c r="C1" i="9"/>
  <c r="C55" i="39" l="1"/>
  <c r="I34" i="36"/>
  <c r="I36" i="36"/>
  <c r="I38" i="36"/>
  <c r="I40" i="36"/>
  <c r="I42" i="36"/>
  <c r="D55" i="39"/>
  <c r="J55" i="39"/>
  <c r="K47" i="35"/>
  <c r="J47" i="36" s="1"/>
  <c r="H30" i="39"/>
  <c r="I43" i="36"/>
  <c r="I45" i="36"/>
  <c r="I47" i="36"/>
  <c r="I49" i="36"/>
  <c r="I51" i="36"/>
  <c r="I53" i="36"/>
  <c r="K34" i="35"/>
  <c r="J34" i="36" s="1"/>
  <c r="K35" i="35"/>
  <c r="J35" i="36" s="1"/>
  <c r="K36" i="35"/>
  <c r="J36" i="36" s="1"/>
  <c r="K38" i="35"/>
  <c r="J38" i="36" s="1"/>
  <c r="K39" i="35"/>
  <c r="J39" i="36" s="1"/>
  <c r="K40" i="35"/>
  <c r="J40" i="36" s="1"/>
  <c r="I35" i="36"/>
  <c r="I37" i="36"/>
  <c r="I39" i="36"/>
  <c r="I41" i="36"/>
  <c r="K18" i="35"/>
  <c r="J18" i="36" s="1"/>
  <c r="G59" i="13"/>
  <c r="F55" i="39"/>
  <c r="K33" i="35"/>
  <c r="G55" i="39"/>
  <c r="H54" i="39"/>
  <c r="H55" i="39" s="1"/>
  <c r="K54" i="39"/>
  <c r="K17" i="35"/>
  <c r="J17" i="36" s="1"/>
  <c r="K21" i="35"/>
  <c r="J21" i="36" s="1"/>
  <c r="K25" i="35"/>
  <c r="J25" i="36" s="1"/>
  <c r="K29" i="35"/>
  <c r="J29" i="36" s="1"/>
  <c r="I11" i="36"/>
  <c r="I13" i="36"/>
  <c r="I15" i="36"/>
  <c r="I17" i="36"/>
  <c r="I19" i="36"/>
  <c r="I21" i="36"/>
  <c r="I23" i="36"/>
  <c r="I25" i="36"/>
  <c r="I27" i="36"/>
  <c r="I29" i="36"/>
  <c r="I32" i="36"/>
  <c r="K37" i="35"/>
  <c r="J37" i="36" s="1"/>
  <c r="F56" i="38"/>
  <c r="J31" i="38"/>
  <c r="I55" i="38"/>
  <c r="I56" i="38" s="1"/>
  <c r="I55" i="39"/>
  <c r="K22" i="35"/>
  <c r="J22" i="36" s="1"/>
  <c r="K26" i="35"/>
  <c r="J26" i="36" s="1"/>
  <c r="K30" i="35"/>
  <c r="J30" i="36" s="1"/>
  <c r="I10" i="36"/>
  <c r="I12" i="36"/>
  <c r="I14" i="36"/>
  <c r="I16" i="36"/>
  <c r="I18" i="36"/>
  <c r="I20" i="36"/>
  <c r="I22" i="36"/>
  <c r="I24" i="36"/>
  <c r="I26" i="36"/>
  <c r="I28" i="36"/>
  <c r="I30" i="36"/>
  <c r="I33" i="36"/>
  <c r="I44" i="36"/>
  <c r="I46" i="36"/>
  <c r="I48" i="36"/>
  <c r="I50" i="36"/>
  <c r="I52" i="36"/>
  <c r="I54" i="36"/>
  <c r="K41" i="35"/>
  <c r="J41" i="36" s="1"/>
  <c r="J55" i="17"/>
  <c r="E30" i="39"/>
  <c r="E54" i="39"/>
  <c r="C24" i="37"/>
  <c r="B6" i="37"/>
  <c r="B30" i="37"/>
  <c r="B25" i="37" s="1"/>
  <c r="D25" i="37" s="1"/>
  <c r="B24" i="37"/>
  <c r="I51" i="40"/>
  <c r="K30" i="39"/>
  <c r="J55" i="38"/>
  <c r="I31" i="38"/>
  <c r="K9" i="38"/>
  <c r="K13" i="38"/>
  <c r="K17" i="38"/>
  <c r="K21" i="38"/>
  <c r="K25" i="38"/>
  <c r="K29" i="38"/>
  <c r="D56" i="38"/>
  <c r="H55" i="38"/>
  <c r="K11" i="38"/>
  <c r="K15" i="38"/>
  <c r="K19" i="38"/>
  <c r="K23" i="38"/>
  <c r="K27" i="38"/>
  <c r="K33" i="38"/>
  <c r="K37" i="38"/>
  <c r="K41" i="38"/>
  <c r="K45" i="38"/>
  <c r="K49" i="38"/>
  <c r="K53" i="38"/>
  <c r="K12" i="38"/>
  <c r="K16" i="38"/>
  <c r="K20" i="38"/>
  <c r="K24" i="38"/>
  <c r="K28" i="38"/>
  <c r="G56" i="38"/>
  <c r="K34" i="38"/>
  <c r="K38" i="38"/>
  <c r="K42" i="38"/>
  <c r="K46" i="38"/>
  <c r="K50" i="38"/>
  <c r="K54" i="38"/>
  <c r="C56" i="38"/>
  <c r="K10" i="38"/>
  <c r="K14" i="38"/>
  <c r="K18" i="38"/>
  <c r="K22" i="38"/>
  <c r="K26" i="38"/>
  <c r="K30" i="38"/>
  <c r="E55" i="38"/>
  <c r="K36" i="38"/>
  <c r="K40" i="38"/>
  <c r="K44" i="38"/>
  <c r="K48" i="38"/>
  <c r="K52" i="38"/>
  <c r="H31" i="38"/>
  <c r="E31" i="38"/>
  <c r="K32" i="38"/>
  <c r="G55" i="17"/>
  <c r="K54" i="17"/>
  <c r="K30" i="17"/>
  <c r="I55" i="17"/>
  <c r="C55" i="17"/>
  <c r="E30" i="17"/>
  <c r="H30" i="17"/>
  <c r="E54" i="17"/>
  <c r="H54" i="17"/>
  <c r="D55" i="17"/>
  <c r="F55" i="17"/>
  <c r="K44" i="35"/>
  <c r="J44" i="36" s="1"/>
  <c r="K46" i="35"/>
  <c r="J46" i="36" s="1"/>
  <c r="K52" i="35"/>
  <c r="J52" i="36" s="1"/>
  <c r="K48" i="35"/>
  <c r="J48" i="36" s="1"/>
  <c r="K15" i="35"/>
  <c r="J15" i="36" s="1"/>
  <c r="K19" i="35"/>
  <c r="J19" i="36" s="1"/>
  <c r="K23" i="35"/>
  <c r="J23" i="36" s="1"/>
  <c r="K27" i="35"/>
  <c r="J27" i="36" s="1"/>
  <c r="K45" i="35"/>
  <c r="J45" i="36" s="1"/>
  <c r="K51" i="35"/>
  <c r="J51" i="36" s="1"/>
  <c r="K53" i="35"/>
  <c r="J53" i="36" s="1"/>
  <c r="K14" i="35"/>
  <c r="J14" i="36" s="1"/>
  <c r="K16" i="35"/>
  <c r="J16" i="36" s="1"/>
  <c r="K20" i="35"/>
  <c r="J20" i="36" s="1"/>
  <c r="K24" i="35"/>
  <c r="J24" i="36" s="1"/>
  <c r="K28" i="35"/>
  <c r="J28" i="36" s="1"/>
  <c r="K50" i="35"/>
  <c r="J50" i="36" s="1"/>
  <c r="K49" i="35"/>
  <c r="J49" i="36" s="1"/>
  <c r="I9" i="36"/>
  <c r="G56" i="35"/>
  <c r="I31" i="35"/>
  <c r="H31" i="35"/>
  <c r="C56" i="36"/>
  <c r="F56" i="36"/>
  <c r="E55" i="36"/>
  <c r="H55" i="36"/>
  <c r="H31" i="36"/>
  <c r="E31" i="36"/>
  <c r="J31" i="35"/>
  <c r="K10" i="35"/>
  <c r="J10" i="36" s="1"/>
  <c r="K12" i="35"/>
  <c r="J12" i="36" s="1"/>
  <c r="E31" i="35"/>
  <c r="K43" i="35"/>
  <c r="J43" i="36" s="1"/>
  <c r="K42" i="35"/>
  <c r="H55" i="35"/>
  <c r="J55" i="35"/>
  <c r="I55" i="35"/>
  <c r="F56" i="35"/>
  <c r="E55" i="35"/>
  <c r="D56" i="35"/>
  <c r="K32" i="35"/>
  <c r="J32" i="36" s="1"/>
  <c r="C56" i="35"/>
  <c r="K11" i="35"/>
  <c r="J11" i="36" s="1"/>
  <c r="K9" i="35"/>
  <c r="J9" i="36" s="1"/>
  <c r="K13" i="35"/>
  <c r="J13" i="36" s="1"/>
  <c r="K54" i="35"/>
  <c r="J54" i="36" s="1"/>
  <c r="C3" i="6"/>
  <c r="C2" i="6"/>
  <c r="C1" i="6"/>
  <c r="C3" i="5"/>
  <c r="C2" i="5"/>
  <c r="C1" i="5"/>
  <c r="E2" i="2"/>
  <c r="E3" i="2"/>
  <c r="E1" i="2"/>
  <c r="C3" i="3"/>
  <c r="C2" i="3"/>
  <c r="C1" i="3"/>
  <c r="A2" i="2"/>
  <c r="A3" i="2"/>
  <c r="A1" i="2"/>
  <c r="B2" i="1"/>
  <c r="B3" i="1"/>
  <c r="B1" i="1"/>
  <c r="B19" i="24"/>
  <c r="B76" i="21"/>
  <c r="I55" i="36" l="1"/>
  <c r="K55" i="17"/>
  <c r="K55" i="39"/>
  <c r="J56" i="38"/>
  <c r="E55" i="39"/>
  <c r="H55" i="17"/>
  <c r="H56" i="38"/>
  <c r="K55" i="38"/>
  <c r="E56" i="38"/>
  <c r="K31" i="38"/>
  <c r="E55" i="17"/>
  <c r="J33" i="36"/>
  <c r="J42" i="36"/>
  <c r="H56" i="35"/>
  <c r="I56" i="35"/>
  <c r="K31" i="35"/>
  <c r="J31" i="36" s="1"/>
  <c r="E56" i="35"/>
  <c r="E56" i="36"/>
  <c r="I31" i="36"/>
  <c r="H56" i="36"/>
  <c r="J56" i="35"/>
  <c r="K55" i="35"/>
  <c r="C88" i="21"/>
  <c r="D88" i="21"/>
  <c r="E88" i="21"/>
  <c r="F88" i="21"/>
  <c r="B88" i="21"/>
  <c r="I43" i="16"/>
  <c r="I44" i="16"/>
  <c r="I45" i="16"/>
  <c r="I46" i="16"/>
  <c r="I47" i="16"/>
  <c r="I48" i="16"/>
  <c r="I49" i="16"/>
  <c r="I50" i="16"/>
  <c r="I12" i="16"/>
  <c r="I13" i="16"/>
  <c r="I14" i="16"/>
  <c r="I15" i="16"/>
  <c r="I16" i="16"/>
  <c r="I17" i="16"/>
  <c r="I18" i="16"/>
  <c r="I19" i="16"/>
  <c r="I20" i="16"/>
  <c r="I21" i="16"/>
  <c r="I22" i="16"/>
  <c r="I40" i="16"/>
  <c r="I41" i="16"/>
  <c r="I42" i="16"/>
  <c r="I11" i="16"/>
  <c r="I10" i="16"/>
  <c r="C51" i="16"/>
  <c r="I56" i="36" l="1"/>
  <c r="I51" i="16"/>
  <c r="K56" i="38"/>
  <c r="K56" i="35"/>
  <c r="J56" i="36" s="1"/>
  <c r="J55" i="36"/>
  <c r="D35" i="9"/>
  <c r="C35" i="9"/>
  <c r="E34" i="9"/>
  <c r="E33" i="9"/>
  <c r="E32" i="9"/>
  <c r="E9" i="9"/>
  <c r="E10" i="9"/>
  <c r="E11" i="9"/>
  <c r="E12" i="9"/>
  <c r="E13" i="9"/>
  <c r="E14" i="9"/>
  <c r="E8" i="9"/>
  <c r="D15" i="9"/>
  <c r="C15" i="9"/>
  <c r="C24" i="6"/>
  <c r="D24" i="6"/>
  <c r="E24" i="6"/>
  <c r="F24" i="6"/>
  <c r="G24" i="6"/>
  <c r="H24" i="6"/>
  <c r="I24" i="6"/>
  <c r="B24" i="6"/>
  <c r="D9" i="6"/>
  <c r="D10" i="6"/>
  <c r="D11" i="6"/>
  <c r="D12" i="6"/>
  <c r="D8" i="6"/>
  <c r="C13" i="6"/>
  <c r="E13" i="6"/>
  <c r="F13" i="6"/>
  <c r="B13" i="6"/>
  <c r="X27" i="2"/>
  <c r="L27" i="2"/>
  <c r="P27" i="2"/>
  <c r="T27" i="2"/>
  <c r="H27" i="2"/>
  <c r="D27" i="2"/>
  <c r="B14" i="1"/>
  <c r="C14" i="1"/>
  <c r="D14" i="1"/>
  <c r="E14" i="1"/>
  <c r="F14" i="1"/>
  <c r="G14" i="1"/>
  <c r="I59" i="13" l="1"/>
  <c r="E35" i="9"/>
  <c r="E15" i="9"/>
  <c r="D13" i="6"/>
</calcChain>
</file>

<file path=xl/sharedStrings.xml><?xml version="1.0" encoding="utf-8"?>
<sst xmlns="http://schemas.openxmlformats.org/spreadsheetml/2006/main" count="994" uniqueCount="624">
  <si>
    <t>I. BİRİME İLİŞKİN BİLGİLER</t>
  </si>
  <si>
    <t>Tablo A4.1- Eğitim Alanları, Derslikler</t>
  </si>
  <si>
    <t>Eğitim Alanı</t>
  </si>
  <si>
    <t>0–50</t>
  </si>
  <si>
    <t>51–75</t>
  </si>
  <si>
    <t>76–100</t>
  </si>
  <si>
    <t>101–150</t>
  </si>
  <si>
    <t>151–250</t>
  </si>
  <si>
    <t>251 Üzeri</t>
  </si>
  <si>
    <t>Anfi</t>
  </si>
  <si>
    <t>Sınıf</t>
  </si>
  <si>
    <t>Bilgisayar Lab.</t>
  </si>
  <si>
    <t>Diğer  Lab.</t>
  </si>
  <si>
    <t>Atölye vb (Ders için kullanılan)</t>
  </si>
  <si>
    <t>Toplam</t>
  </si>
  <si>
    <t>Kantinler ve Kafeteryalar</t>
  </si>
  <si>
    <t xml:space="preserve">Kantin </t>
  </si>
  <si>
    <t xml:space="preserve">Kafeterya </t>
  </si>
  <si>
    <t>Sayısı (Adet)</t>
  </si>
  <si>
    <t>Yemekhaneler</t>
  </si>
  <si>
    <t xml:space="preserve">Öğrenci yemekhane </t>
  </si>
  <si>
    <t xml:space="preserve">Personel yemekhane </t>
  </si>
  <si>
    <t>Kapasitesi (Kişi)</t>
  </si>
  <si>
    <t>Misafirhaneler</t>
  </si>
  <si>
    <t>Misafirhane Sayısı (Adet)</t>
  </si>
  <si>
    <t>Misafirhane Kapasitesi (Kişi)</t>
  </si>
  <si>
    <t>Öğrenci Yurtları</t>
  </si>
  <si>
    <t>Yatak Sayısı</t>
  </si>
  <si>
    <t>3 – 4</t>
  </si>
  <si>
    <t>5 - Üzeri</t>
  </si>
  <si>
    <t>Oda Sayısı</t>
  </si>
  <si>
    <t>Lojmanlar</t>
  </si>
  <si>
    <t>Toplam Sayısı ( Adet)</t>
  </si>
  <si>
    <t>Dolu Lojman (Adet)</t>
  </si>
  <si>
    <t>Boş Lojman (Adet)</t>
  </si>
  <si>
    <t>Spor Tesisleri</t>
  </si>
  <si>
    <t xml:space="preserve">Kapalı Spor Tesisleri </t>
  </si>
  <si>
    <t xml:space="preserve">Açık Spor Tesisleri </t>
  </si>
  <si>
    <t>Toplantı – Konferans Salonları</t>
  </si>
  <si>
    <t>251–Üzeri</t>
  </si>
  <si>
    <t xml:space="preserve">Toplantı  S. </t>
  </si>
  <si>
    <t>Konferans S.</t>
  </si>
  <si>
    <t>Sinema Salonu</t>
  </si>
  <si>
    <t>Eğitim ve Dinlenme Tesisleri</t>
  </si>
  <si>
    <t>Eğitim ve Dinlenme Tesisleri Sayısı  (Adet)</t>
  </si>
  <si>
    <t>Eğitim ve Dinlenme Tesisleri Kapasitesi (Kişi)</t>
  </si>
  <si>
    <t>Öğrenci Kulüpleri</t>
  </si>
  <si>
    <t>Öğrenci Kulüpleri Sayısı  (Adet)</t>
  </si>
  <si>
    <t>Mezun Öğrenciler Derneği</t>
  </si>
  <si>
    <t>Mezun Öğrenciler Derneği Sayısı (Adet)</t>
  </si>
  <si>
    <t>Okul Öncesi ve İlköğretim Okulu Alanları</t>
  </si>
  <si>
    <t xml:space="preserve">Anaokulu </t>
  </si>
  <si>
    <t xml:space="preserve">İlköğretim okulu </t>
  </si>
  <si>
    <t>Sayısı  (Adet)</t>
  </si>
  <si>
    <t>Kapasitesi  (Kişi)</t>
  </si>
  <si>
    <t>Tablo A4.3. Akademik ve İdari Personel Hizmet Alanları</t>
  </si>
  <si>
    <t>Hizmet Alanları</t>
  </si>
  <si>
    <t>Kullanan Sayısı (Kişi)</t>
  </si>
  <si>
    <t xml:space="preserve">Akademik Personel </t>
  </si>
  <si>
    <t>Çalışma Odası</t>
  </si>
  <si>
    <t xml:space="preserve">İdari Personel </t>
  </si>
  <si>
    <t>Servis*</t>
  </si>
  <si>
    <t xml:space="preserve">*Personel ortak kullanım alanı (örneğin şoförler odası v.b) </t>
  </si>
  <si>
    <t>Tablo A4.4. Ambar, Arşiv ve Atölyeler</t>
  </si>
  <si>
    <t>Ambar Alanları</t>
  </si>
  <si>
    <t>Arşiv Alanları</t>
  </si>
  <si>
    <t>Atölyeler (Ders için kullanılanlar hariç)</t>
  </si>
  <si>
    <t>Yazılımlar</t>
  </si>
  <si>
    <t>Sıra no</t>
  </si>
  <si>
    <t>...</t>
  </si>
  <si>
    <t>Kütüphane Kaynakları</t>
  </si>
  <si>
    <t>Basılı Kitap Sayısı (Adet)</t>
  </si>
  <si>
    <t>Basılı Periyodik Yayın Sayısı (Adet)</t>
  </si>
  <si>
    <t>Elektronik Yayın Sayısı (Adet)</t>
  </si>
  <si>
    <t>Diğer (Tez vb) (adet)</t>
  </si>
  <si>
    <t>Diğer Bilgi ve Teknolojik Kaynaklar</t>
  </si>
  <si>
    <t>Cinsi</t>
  </si>
  <si>
    <t>Masa üstü bilgisayar</t>
  </si>
  <si>
    <t>Taşınabilir bilgisayar</t>
  </si>
  <si>
    <t>Projeksiyon</t>
  </si>
  <si>
    <t>Slayt makinesi</t>
  </si>
  <si>
    <t>Tepegöz</t>
  </si>
  <si>
    <t>Episkop</t>
  </si>
  <si>
    <t>Barkod Okuyucu</t>
  </si>
  <si>
    <t>Baskı makinesi</t>
  </si>
  <si>
    <t>Fotokopi makinesi</t>
  </si>
  <si>
    <t>Faks</t>
  </si>
  <si>
    <t>Fotoğraf makinesi</t>
  </si>
  <si>
    <t>Kameralar</t>
  </si>
  <si>
    <t>Televizyonlar</t>
  </si>
  <si>
    <t>Tarayıcılar</t>
  </si>
  <si>
    <t>Müzik Setleri</t>
  </si>
  <si>
    <t>Mikroskoplar</t>
  </si>
  <si>
    <t>Yazıcılar</t>
  </si>
  <si>
    <t>DVD ler</t>
  </si>
  <si>
    <t>Diğer</t>
  </si>
  <si>
    <t>Kadro</t>
  </si>
  <si>
    <t>Kadroların Doluluk Durumu (Sayı)</t>
  </si>
  <si>
    <t>Kadroların İstihdam Şekli (Sayı)</t>
  </si>
  <si>
    <t>Araştırmacıların Doktora Derecesine göre Dağılımı</t>
  </si>
  <si>
    <t>Dolu</t>
  </si>
  <si>
    <t>Boş</t>
  </si>
  <si>
    <t>Tam Zamanlı</t>
  </si>
  <si>
    <t>Yarı Zamanlı</t>
  </si>
  <si>
    <t>Yurt dışı doktoralı (%)</t>
  </si>
  <si>
    <t>Profesör</t>
  </si>
  <si>
    <t>Doçent</t>
  </si>
  <si>
    <t>Dr. Öğr. Üyesi</t>
  </si>
  <si>
    <t>Öğretim Görevlisi</t>
  </si>
  <si>
    <t>Araştırma Görevlisi</t>
  </si>
  <si>
    <t>Tablo A4.6 Akademik Personel Kadro Dağılımı</t>
  </si>
  <si>
    <t>Unvan</t>
  </si>
  <si>
    <t xml:space="preserve">Yabancı Uyruklu </t>
  </si>
  <si>
    <t xml:space="preserve">Diğer Üniversitelerde Görevlendirilen </t>
  </si>
  <si>
    <t>Başka Üniversitelerden Üniversitemize Görevlendirilen</t>
  </si>
  <si>
    <t>Öğretim Elemanı Değişim Programları ile Gelen / Giden</t>
  </si>
  <si>
    <t>Geldiği Ülke</t>
  </si>
  <si>
    <t>Çalıştığı Bölüm</t>
  </si>
  <si>
    <t>Gittiği Üniversite</t>
  </si>
  <si>
    <t>Geldiği Üniversite</t>
  </si>
  <si>
    <t>Geldiği /Gittiği Ülke</t>
  </si>
  <si>
    <t>Tablo A4.8 Akademik Personelin Yaş İtibariyle Dağılımı</t>
  </si>
  <si>
    <t>Akademik Personel</t>
  </si>
  <si>
    <t>21-25 Yaş</t>
  </si>
  <si>
    <t>26-30 Yaş</t>
  </si>
  <si>
    <t>31-35 Yaş</t>
  </si>
  <si>
    <t>36-40 Yaş</t>
  </si>
  <si>
    <t>41-50 Yaş</t>
  </si>
  <si>
    <t>51- Üzeri</t>
  </si>
  <si>
    <t>Kişi Sayısı</t>
  </si>
  <si>
    <t xml:space="preserve">Tablo A4.9 İdari Personel </t>
  </si>
  <si>
    <t>Genel İdari Hizmetler</t>
  </si>
  <si>
    <t xml:space="preserve">Sağlık Hizmetleri </t>
  </si>
  <si>
    <t>Teknik Hizmetler</t>
  </si>
  <si>
    <t xml:space="preserve">Eğitim ve Öğretim Hizmetleri </t>
  </si>
  <si>
    <t>Avukatlık Hizmetleri</t>
  </si>
  <si>
    <t xml:space="preserve">Din Hizmetleri </t>
  </si>
  <si>
    <t>Yardımcı Hizmetli</t>
  </si>
  <si>
    <t xml:space="preserve">İdari Personelin </t>
  </si>
  <si>
    <t>Eğitim Durumu</t>
  </si>
  <si>
    <t>İlköğretim</t>
  </si>
  <si>
    <t>Lise</t>
  </si>
  <si>
    <t>Ön Lisans</t>
  </si>
  <si>
    <t>Lisans</t>
  </si>
  <si>
    <t>Y.L. / Dokt.</t>
  </si>
  <si>
    <t>Hizmet Süresi</t>
  </si>
  <si>
    <t>1 – 3 Yıl</t>
  </si>
  <si>
    <t>4 – 6 Yıl</t>
  </si>
  <si>
    <t>7 – 10 Yıl</t>
  </si>
  <si>
    <t>11 – 15 Yıl</t>
  </si>
  <si>
    <t>16 – 20 Yıl</t>
  </si>
  <si>
    <t>21 - Üzeri</t>
  </si>
  <si>
    <t>Yaş İtibariyle Dağılımı</t>
  </si>
  <si>
    <t>Tablo A4.11 İşçiler</t>
  </si>
  <si>
    <t>Çalıştıkları Pozisyon</t>
  </si>
  <si>
    <t>İşçi Kadrosu (Sayı)</t>
  </si>
  <si>
    <t>Sürekli İşçiler</t>
  </si>
  <si>
    <t>Vizeli Geçici İşçiler (adam/ay)</t>
  </si>
  <si>
    <t>Vizesiz işçiler (3 Aylık)</t>
  </si>
  <si>
    <t>Tablo A4.12 İşçilerin Hizmet Süresi, Yaş itibari ile Dağılımı</t>
  </si>
  <si>
    <t>Birimin Adı</t>
  </si>
  <si>
    <t>Öğrenci Sayıları</t>
  </si>
  <si>
    <t>I. Öğretim</t>
  </si>
  <si>
    <t>II. Öğretim</t>
  </si>
  <si>
    <t>E</t>
  </si>
  <si>
    <t>K</t>
  </si>
  <si>
    <t>Topl.</t>
  </si>
  <si>
    <t xml:space="preserve">E </t>
  </si>
  <si>
    <t>Öğrenci Kontenjanları ve Doluluk Oranı</t>
  </si>
  <si>
    <t>Boş Kalan</t>
  </si>
  <si>
    <t>Doluluk Oranı</t>
  </si>
  <si>
    <t>Üniversite Sınavı Kontenjanı</t>
  </si>
  <si>
    <t>Yüksek Lisans Öğrenci Sayısı</t>
  </si>
  <si>
    <t>Doktora Öğrenci Sayısı</t>
  </si>
  <si>
    <t>Tezli</t>
  </si>
  <si>
    <t>Tezsiz</t>
  </si>
  <si>
    <t>Bütçe Giderleri Toplamı</t>
  </si>
  <si>
    <t>01 - Personel Giderleri</t>
  </si>
  <si>
    <t>02 - Sosyal Güvenlik Kurumlarına Devlet Primi Giderleri</t>
  </si>
  <si>
    <t>03 - Mal Ve Hizmet Alım Giderleri</t>
  </si>
  <si>
    <t>05 - Cari Transferler</t>
  </si>
  <si>
    <t>06 - Sermaye Giderleri</t>
  </si>
  <si>
    <t>7- Eğitim Giderleri</t>
  </si>
  <si>
    <t>8- Araştırma Giderleri</t>
  </si>
  <si>
    <t>9- Topluma Hizmet Giderleri</t>
  </si>
  <si>
    <t>10- Yönetim Giderleri</t>
  </si>
  <si>
    <t>11- Yatırım Giderleri</t>
  </si>
  <si>
    <t>04 – Alınan Bağış ve Yardımlar</t>
  </si>
  <si>
    <t>Sayısı</t>
  </si>
  <si>
    <t>Sempozyum ve Kongre</t>
  </si>
  <si>
    <t>Konferans</t>
  </si>
  <si>
    <t>Panel</t>
  </si>
  <si>
    <t>Seminer</t>
  </si>
  <si>
    <t>Açık Oturum</t>
  </si>
  <si>
    <t>Söyleşi</t>
  </si>
  <si>
    <t>Tiyatro</t>
  </si>
  <si>
    <t>Konser</t>
  </si>
  <si>
    <t>Sergi</t>
  </si>
  <si>
    <t>Turnuva</t>
  </si>
  <si>
    <t>Teknik Gezi</t>
  </si>
  <si>
    <t>Eğitim Semineri</t>
  </si>
  <si>
    <t>Diğer faaliyetler (lütfen belirtiniz)</t>
  </si>
  <si>
    <t>Birimde Yapılan Yayın Türü</t>
  </si>
  <si>
    <t>Uluslararası Makale</t>
  </si>
  <si>
    <t>Ulusal Makale</t>
  </si>
  <si>
    <t>Uluslararası Bildiri</t>
  </si>
  <si>
    <t>Ulusal Bildiri</t>
  </si>
  <si>
    <t>Kitap</t>
  </si>
  <si>
    <t>YL Tez</t>
  </si>
  <si>
    <t>Dr. Tez</t>
  </si>
  <si>
    <t>Bitirme Projesi</t>
  </si>
  <si>
    <t xml:space="preserve">Birimde alınan toplam atıf </t>
  </si>
  <si>
    <t>Diğer yayınlar (lütfen belirtiniz)</t>
  </si>
  <si>
    <t>Ülke</t>
  </si>
  <si>
    <t>Üniversite Adı</t>
  </si>
  <si>
    <t>Anlaşmanın İçeriği</t>
  </si>
  <si>
    <t>PROJELER</t>
  </si>
  <si>
    <t xml:space="preserve">Yıl İçinde Eklenen </t>
  </si>
  <si>
    <t xml:space="preserve">Yıl İçinde Tamamlanan </t>
  </si>
  <si>
    <t>TÜBİTAK</t>
  </si>
  <si>
    <t>A.B. Projesi</t>
  </si>
  <si>
    <t>Diğer Uluslararası Projeler</t>
  </si>
  <si>
    <t xml:space="preserve">Kamu (Bakanlık, Belediye vb) </t>
  </si>
  <si>
    <t>BAP</t>
  </si>
  <si>
    <t>Mevlana</t>
  </si>
  <si>
    <t>ERASMUS</t>
  </si>
  <si>
    <t>FARABİ</t>
  </si>
  <si>
    <t>Ö.Y.P.</t>
  </si>
  <si>
    <t>TOPLAM</t>
  </si>
  <si>
    <t>Kalite Faaliyetleri</t>
  </si>
  <si>
    <t xml:space="preserve">Kalite Kültürü Yaygınlaştırma Toplantısı </t>
  </si>
  <si>
    <t>Kalite ile İlgili Çalıştay</t>
  </si>
  <si>
    <t xml:space="preserve">Birim içi değerlendirme toplantısı* </t>
  </si>
  <si>
    <t>İç paydaş geri bildirim toplantısı*</t>
  </si>
  <si>
    <t>Danışma Kurulu ve diğer dış paydaş geri bildirim toplantıları*</t>
  </si>
  <si>
    <t>Danışman – Öğrenci toplantısı (Lisans/Önlisans)*</t>
  </si>
  <si>
    <t>Diğer Faaliyetler (Lütfen belirtiniz)</t>
  </si>
  <si>
    <t>*Tutanak vb. belge ile kayıt altına alınan toplantılar sayıya dahil edilmeli ve belgeler rapor ekinde sunulmalıdır.</t>
  </si>
  <si>
    <t>Atölye/Laboratuvar Adı</t>
  </si>
  <si>
    <t>Eğitim</t>
  </si>
  <si>
    <t>Araştırma</t>
  </si>
  <si>
    <t>Kullanımda</t>
  </si>
  <si>
    <t>Kullanılamıyor</t>
  </si>
  <si>
    <t xml:space="preserve">Hedef: H1.1- Öğretim üyesi başına düşen toplam nitelikli yayın sayısını artırmak </t>
  </si>
  <si>
    <t xml:space="preserve">SP Performans Göstergeleri </t>
  </si>
  <si>
    <t xml:space="preserve">PG.1.1.1. Ulusal hakemli dergilerde yayımlanmış̧ öğretim üyesi başına düşen yayın sayısı </t>
  </si>
  <si>
    <t xml:space="preserve">PG.1.1.2. SCI, SCI-Expanded, SSCI, AHCI ve ESCI endeksli dergilerde yayımlanmış̧ öğretim üyesi başına düşen yayın sayısı </t>
  </si>
  <si>
    <t>PG.1.1.3. Öğretim üyesi başına düşen atıf sayısı (ISI Citation Index veri tabanınca taranan dergilerde yer alan yayınlardan)</t>
  </si>
  <si>
    <t>PG.1.1.4. Öğretim üyesi başına düşen ulusal ve uluslararası Sempozyum ve kongrelerde sunulan bildiri sayısı</t>
  </si>
  <si>
    <t xml:space="preserve">Hedef: H1.2- Bilimsel araştırma projelerini artırmak </t>
  </si>
  <si>
    <t>SP Performans Göstergeleri</t>
  </si>
  <si>
    <t>PG.1.2.1. Ulusal ve uluslararası özel veya resmi kurum ve kuruluşlar tarafından desteklenen Ar-Ge niteliği taşıyan proje sayısı (BAP dahil edilmiştir)</t>
  </si>
  <si>
    <t>PG.1.2.4. Uluslararası Kaynaklardan araştırma projeleri için elde edilen toplam destek miktarı</t>
  </si>
  <si>
    <t xml:space="preserve">PG.1.2.5. Değişim programları haricinde araştırma amaçlı yurt dışına giden öğretim elemanı sayısı </t>
  </si>
  <si>
    <t xml:space="preserve">Hedef: H1.3- Öğretim üyesi başına düşen patent, faydalı model ve tasarım sayısını artırmak </t>
  </si>
  <si>
    <t>PG.1.3.1. Başvurulan patent, faydalı model veya tasarım sayısı</t>
  </si>
  <si>
    <t>PG.1.3.3. Ticarileşen patent, faydalı model veya tasarım sayısı</t>
  </si>
  <si>
    <t xml:space="preserve">Hedef: H1.4- Araştırma altyapısını geliştirmek </t>
  </si>
  <si>
    <t>PG.1.4.1. Çok disiplinli araştırma yapılan merkez sayısı</t>
  </si>
  <si>
    <t>PG.1.4.3. Akredite olan araştırma laboratuvarı sayısı</t>
  </si>
  <si>
    <t>PG.1.4.4. Öğretim üyesi başına düşen BAP (araştırma/tez) projesi destek sayısı</t>
  </si>
  <si>
    <t xml:space="preserve">II. KTÜN STRATEJİK PLANI PERFORMANS GÖSTERGELERİ </t>
  </si>
  <si>
    <t xml:space="preserve">Hedef: H2.1- Eğitim programlarının niteliğinin geliştirmesi ve niceliğinin artırılması. </t>
  </si>
  <si>
    <t>PG.2.1.1. Lisans öğretiminde akredite program sayısı</t>
  </si>
  <si>
    <t>PG.2.1.3. Yüksek lisans öğretiminde akredite program sayısı</t>
  </si>
  <si>
    <t>PG.2.1.4. Lisansüstü ve lisans programlarında öğretim üyesi başına öğrenci sayısı</t>
  </si>
  <si>
    <t>PG.2.1.5. Ön lisans programlarında öğretim elemanı başına öğrenci sayısı</t>
  </si>
  <si>
    <t xml:space="preserve">Hedef: H2.2- Alternatif öğretimin imkânlarının geliştirilmesi </t>
  </si>
  <si>
    <t>PG.2.2.1. Çift anadal ve yandal yapılan program sayısı</t>
  </si>
  <si>
    <t>PG.2.2.2. Değişim programlarından faydalanan öğrenci sayısı</t>
  </si>
  <si>
    <t>PG.2.2.3. Disiplinler arası yüksek lisans sayısı</t>
  </si>
  <si>
    <t>PG.2.2.4. Öğrencinin Uzaktan Öğretimle aldığı AKTS’nin toplam aldığı AKTS değerine oranı (%)</t>
  </si>
  <si>
    <t>PG.2.2.5. Yabancı dil ile öğretim veren program sayısı</t>
  </si>
  <si>
    <t xml:space="preserve">Hedef: H2.3- Eğitim ve öğretimde uluslararasılaşma faaliyetlerinin artırılması </t>
  </si>
  <si>
    <t>PG.2.3.1. Ön lisans ve Lisans öğretiminde yabancı uyruklu öğrenci sayısının toplam öğrenci sayısına oranı (%)</t>
  </si>
  <si>
    <t>PG.2.3.2. Lisansüstü öğretiminde yabancı uyruklu öğrenci sayısının toplam öğrenci sayısına oranı (%)</t>
  </si>
  <si>
    <t>PG.2.3.3. Uluslararası değişim programları kapsamında giden öğrenci sayısı</t>
  </si>
  <si>
    <t xml:space="preserve">PG.2.3.4. Uluslararası değişim programları kapsamında gelen öğrenci sayısı </t>
  </si>
  <si>
    <t>PG.2.3.5. Uluslararası değişim programları kapsamında gelen ve giden öğretim elemanı sayısı</t>
  </si>
  <si>
    <t>PG.2.4.3. Akademik personelin yurt dışındaki uluslararası etkinliklere katılım sayısı</t>
  </si>
  <si>
    <t xml:space="preserve">PG.2.4.5. Üniversitemizin Ulusal Başarı Sıralamalarındaki (University Ranking by Academic Performance (URAP)) Yeri  </t>
  </si>
  <si>
    <t xml:space="preserve">Hedef: H2.5- Eğitim ve öğretim altyapısını geliştirmek </t>
  </si>
  <si>
    <t>PG.2.5.1. Eğitim ve Araştırma İçin Kullanılan Lisanslı Yazılım Sayısı</t>
  </si>
  <si>
    <t>PG.2.5.2. Üniversite Kütüphanesindeki Basılı ve Elektronik Yayın Sayısı</t>
  </si>
  <si>
    <t>PG.2.5.4. Laboratuvardaki cihaz sayısı</t>
  </si>
  <si>
    <t xml:space="preserve">Hedef: H3.1- Üniversite-Sanayi iş birliğini kurumsallaştırmak ve hizmet kapasitesinin artırılması </t>
  </si>
  <si>
    <t>PG.3.1.1. Üniversite ile ilişkili teknoparklarda öğretim elemanlarınca veya dış paydaşlarla ortak yapılan proje sayısı</t>
  </si>
  <si>
    <t xml:space="preserve">Hedef: H3.2- Kamu-Üniversite-Sektör (KÜSİ) arasında gerçekleştirilecek ar-ge proje/sözleşme kapasitesi ve etkinliğinin artırılması </t>
  </si>
  <si>
    <t xml:space="preserve">PG.3.2.1. KÜSİ ile ortak yürütülen proje sayısı </t>
  </si>
  <si>
    <t>PG.3.2.3. KÜSİ kapsamında sözleşme karşılığı verilen danışmanlık hizmeti sayısı</t>
  </si>
  <si>
    <t>PG.3.2.4. KÜSİ kapsamında imzalanmış ve devam eden protokol sayısı</t>
  </si>
  <si>
    <t xml:space="preserve">Hedef: H4.1- Sosyal sorumluluk projesi sayısının artırılması </t>
  </si>
  <si>
    <t>PG.4.1.1.Topluma yönelik düzenlenen etkinlik sayısı</t>
  </si>
  <si>
    <t>PG.4.1.2.Yürütülen sosyal sorumluluk proje sayısı</t>
  </si>
  <si>
    <t xml:space="preserve">Hedef: H4.2- Üniversitemizce sunulan eğitim ve sertifika programlarından yararlanma düzeyinin artırılması </t>
  </si>
  <si>
    <t>PG.4.2.1.Sürekli Eğitim Merkezi Tarafından Düzenlenen Kurs Sayısı</t>
  </si>
  <si>
    <t>PG.4.2.2.Sürekli Eğitim Merkezi Tarafından Düzenlenen Kurslardan yararlanan kişi sayısı</t>
  </si>
  <si>
    <t>PG.4.2.3.Meslek edinme ve geliştirmeye yönelik sertifikalı eğitim programı sayısı</t>
  </si>
  <si>
    <t xml:space="preserve">Hedef: H4.3- Kültür, sanat, spor faaliyetleri ve sosyal faaliyetlerin artırılması </t>
  </si>
  <si>
    <t>PG.4.3.1. Gerçekleştirilen ulusal sportif, kültürel ve sanatsal faaliyet sayısı</t>
  </si>
  <si>
    <t>PG.4.3.2. Gerçekleştirilen uluslararası sportif, kültürel ve sanatsal faaliyet sayısı</t>
  </si>
  <si>
    <t>PG.4.3.3. Gerçekleştirilen spor, sanat ve kültürel faaliyetlere katılan kişi sayısı</t>
  </si>
  <si>
    <t xml:space="preserve">Hedef: H4.4- Çevreci ve engelsiz üniversite sıralamasındaki yerimizin iyileştirilmesi </t>
  </si>
  <si>
    <t>PG.4.4.1 Çevre duyarlılığına ilişkin yapılan toplam faaliyet sayısı</t>
  </si>
  <si>
    <t>PG.4.4.4 Engelli dostu bina sayısının toplam bina sayısına oranı (%)</t>
  </si>
  <si>
    <t xml:space="preserve">Hedef: H5.1- Mali kaynak yönetiminin güçlendirilmesi ve öz gelirlerin artırılması </t>
  </si>
  <si>
    <t xml:space="preserve">PG.5.1.2. Bütçe Gerçekleşme Oranı (%) </t>
  </si>
  <si>
    <t xml:space="preserve">Hedef: H5.2- Fiziki altyapı ve kaynakların geliştirilmesi </t>
  </si>
  <si>
    <t xml:space="preserve">Hedef: H5.3- Personelin kişisel gelişiminin desteklenmesi </t>
  </si>
  <si>
    <t>PG 5.3.1. İdari personelin mesleki gelişimine yönelik hizmet içi eğitim sayısı</t>
  </si>
  <si>
    <t xml:space="preserve">Hedef: H5.4- Paydaşlarla iletişimin ve katılımcılığın artırılması </t>
  </si>
  <si>
    <t>PG.5.4.1. Dış paydaşlarla yapılan yıllık toplantı sayısı</t>
  </si>
  <si>
    <t>PG.5.4.2. Mevcut öğrenci memnuniyet düzeyi (%)</t>
  </si>
  <si>
    <t>PG.5.4.3. Mezun öğrenci memnuniyet düzeyi (%)</t>
  </si>
  <si>
    <t>PG.5.4.4. İdari personel memnuniyet oranı (%)</t>
  </si>
  <si>
    <t>PG.5.4.5. Akademik personel memnuniyet oranı (%)</t>
  </si>
  <si>
    <t>*27- Üniversiteden Ayrılan Öğrenci Sayısı</t>
  </si>
  <si>
    <t>*20- Akademik Personel Memnuniyet Oranı (% Olarak)</t>
  </si>
  <si>
    <t>*21- İdari Personel Memnuniyet Oranı (% Olarak)</t>
  </si>
  <si>
    <t>*22- Öğrenci Genel Memnuniyet Oranı (% Olarak)</t>
  </si>
  <si>
    <t>*2- Öğrencilerin Kayıtlı Oldukları Programdan Memnuniyet Oranı (% Olarak)</t>
  </si>
  <si>
    <t>3- Çift Ana Dal Yapan Lisans Öğrenci Sayısı</t>
  </si>
  <si>
    <t>4- Yan Dal Yapan Lisans Öğrenci Sayısı</t>
  </si>
  <si>
    <t>*10- Eğiticilerin Eğitimi Programı Kapsamında Eğitim Alan Öğretim Elemanı Sayısı</t>
  </si>
  <si>
    <t>*11- Ders Veren Kadrolu Öğretim Elemanlarının Haftalık Ders Saati Sayısının İki Dönemlik Ortalaması</t>
  </si>
  <si>
    <t>*15- Akran Değerlendirilmesi Yapılan Program Sayısı (Akredite Olmayan Programlar Arasında)</t>
  </si>
  <si>
    <t>*16- Öz Değerlendirme Yapılan Program Sayısı</t>
  </si>
  <si>
    <t>*17- İş Dünyasının, Mezunların Yeterlilikleri İle İlgili Memnuniyet Oranı  (% Olarak)</t>
  </si>
  <si>
    <t>*21- İşe Yerleşmiş Mezun Sayısı</t>
  </si>
  <si>
    <t>*22- Faal Olan Öğretim Üyesi Teknoloji Şirket Sayısı</t>
  </si>
  <si>
    <t>*23- TÜBA ve TÜBİTAK Ödüllü Öğretim Üye Sayısı (TÜBA Çeviri Ödülü Hariç)</t>
  </si>
  <si>
    <t>*24- Uluslararası Ödüller</t>
  </si>
  <si>
    <t>Üst Birim Adı:</t>
  </si>
  <si>
    <t>Birim Adı:</t>
  </si>
  <si>
    <t>Rektörlük</t>
  </si>
  <si>
    <t>Yazılım Adı</t>
  </si>
  <si>
    <t>Yaklaşık kullanıcı sayısı</t>
  </si>
  <si>
    <t>İdari Amaçlı (Adet)</t>
  </si>
  <si>
    <t>Eğitim Amaçlı (Adet)</t>
  </si>
  <si>
    <t>Araştırma Amaçlı (Adet)</t>
  </si>
  <si>
    <t>Diğer (Belirtiniz)</t>
  </si>
  <si>
    <t>KTÜN ve SÜ doktoralı (%)</t>
  </si>
  <si>
    <t>Türkiye’deki diğer ünv. doktoralı (%)</t>
  </si>
  <si>
    <t>Yüzdesi</t>
  </si>
  <si>
    <t>Tablo A4.10. İdari Personelin Eğitim Durumu, Hizmet Süreleri ve Yaş İtibariyle Dağılımı</t>
  </si>
  <si>
    <t>İşçilerin</t>
  </si>
  <si>
    <t>İdari Personel Kadroları (Sayı)</t>
  </si>
  <si>
    <t>Yüzdesi
(b/a)</t>
  </si>
  <si>
    <t>Tablo A4.2- Sosyal Alanlar (Sadece biriminize ait olanlar için doldurunuz. Ortak mekânlar, ilgili mekânların sorumlu birimi tarafından doldurulacaktır.)</t>
  </si>
  <si>
    <t>Lisans Üstü Eğitim Enstitüsü</t>
  </si>
  <si>
    <t>Mühendislik ve Doğa Bilimleri Fakültesi</t>
  </si>
  <si>
    <t>Mimarlık ve Tasarım Fakültesi</t>
  </si>
  <si>
    <t>Teknik Bilimler Meslek Yüksekokulu</t>
  </si>
  <si>
    <t>İşletme ve Yönetim Bilimleri Fakültesi</t>
  </si>
  <si>
    <t>Tarım Bilimleri ve Teknolojileri Fakültesi</t>
  </si>
  <si>
    <t>Rektörlük Üst Yönetimi</t>
  </si>
  <si>
    <t>Lisansüstü Eğitim Enstitüsü Müdürlüğü</t>
  </si>
  <si>
    <t>Mühendislik ve Doğa Bilimleri Fakültesi Dekanlığı</t>
  </si>
  <si>
    <t>Mimarlık ve Tasarım Fakültesi Dekanlığı</t>
  </si>
  <si>
    <t>Teknik Bilimler Meslek Yüksek Okulu Müdürlüğü</t>
  </si>
  <si>
    <t>İşletme ve Yönetim Bilimleri Fakültesi Dekanlığı</t>
  </si>
  <si>
    <t>Tarım Bilimleri ve Teknolojileri Fakültesi Dekanlığı</t>
  </si>
  <si>
    <t>Bilimsel Araştırma Projeleri Koordinatörlüğü</t>
  </si>
  <si>
    <t>Bilgisayar Mühendisliği Anabilim Dalı Başkanlığı</t>
  </si>
  <si>
    <t>Bilgisayar Mühendisliği Bölümü</t>
  </si>
  <si>
    <t>Endüstri Ürünleri Tasarımı</t>
  </si>
  <si>
    <t>Bilgisayar Teknolojileri Bölümü</t>
  </si>
  <si>
    <t>Dış İlişkiler Koordinatörlüğü</t>
  </si>
  <si>
    <t>Çevre Mühendisliği Anabilim Dalı Başkanlığı</t>
  </si>
  <si>
    <t>Çevre Mühendisliği Bölümü</t>
  </si>
  <si>
    <t>İç Mimarlık Bölümü</t>
  </si>
  <si>
    <t>Elektrik ve Enerji Bölümü</t>
  </si>
  <si>
    <t>Engelli Öğrenci Birimi Koordinatörlüğü</t>
  </si>
  <si>
    <t>Elektrik-Elektronik Mühendisliği Anabilim Dalı Başkanlığı</t>
  </si>
  <si>
    <t>Elektrik-Elektronik Mühendisliği Bölümü</t>
  </si>
  <si>
    <t>Mimarlık Bölümü</t>
  </si>
  <si>
    <t>Elektronik ve Otomasyon Bölümü</t>
  </si>
  <si>
    <t>İş Sağlığı ve Güvenliği Koordinatörlüğü</t>
  </si>
  <si>
    <t>Endüstri Mühendisliği Anabilim Dalı Başkanlığı</t>
  </si>
  <si>
    <t>Endüstri Mühendisliği Bölümü</t>
  </si>
  <si>
    <t>Şehir ve Bölge Planlama Bölümü</t>
  </si>
  <si>
    <t>Gıda İşleme Bölümü</t>
  </si>
  <si>
    <t>Kalite Koordinatörlüğü</t>
  </si>
  <si>
    <t>Harita Mühendisliği Anabilim Dalı Başkanlığı</t>
  </si>
  <si>
    <t>Harita Mühendisliği Bölümü</t>
  </si>
  <si>
    <t>Görsel, İşitsel Teknikler ve Medya Yapımcılığı Bölümü</t>
  </si>
  <si>
    <t>KVK Koordinatörlüğü</t>
  </si>
  <si>
    <t>İnşaat Mühendisliği Anabilim Dalı Başkanlığı</t>
  </si>
  <si>
    <t>İnşaat Mühendisliği Bölümü</t>
  </si>
  <si>
    <t>İnşaat Bölümü</t>
  </si>
  <si>
    <t>Kurumsal İletişim Koordinatörlüğü</t>
  </si>
  <si>
    <t>Jeoloji Mühendisliği Anabilim Dalı Başkanlığı</t>
  </si>
  <si>
    <t>Jeoloji Mühendisliği Bölümü</t>
  </si>
  <si>
    <t>Kimya ve Kimyasal İşleme Teknolojileri Bölümü</t>
  </si>
  <si>
    <t>Öğrenci Toplulukları Koordinatörlüğü</t>
  </si>
  <si>
    <t>Kimya Mühendisliği Anabilim Dalı Başkanlığı</t>
  </si>
  <si>
    <t>Kimya Mühendisliği Bölümü</t>
  </si>
  <si>
    <t>Makine ve Metal Teknolojileri Bölümü</t>
  </si>
  <si>
    <t>Öğretim Üyesi Yetiştirme Programı Koordinatörlüğü</t>
  </si>
  <si>
    <t>Maden Mühendisliği Anabilim Dalı Başkanlığı</t>
  </si>
  <si>
    <t>Maden Mühendisliği Bölümü</t>
  </si>
  <si>
    <t>Malzeme ve Malzeme İşleme Teknolojileri Bölümü</t>
  </si>
  <si>
    <t>Yabancı Diller Koordinatörlüğü</t>
  </si>
  <si>
    <t>Makine Mühendisliği Anabilim Dalı Başkanlığı</t>
  </si>
  <si>
    <t>Makine Mühendisliği Bölümü</t>
  </si>
  <si>
    <t>Mimarlık ve Şehir Planlama Bölümü</t>
  </si>
  <si>
    <t>Yabancı Uyruklu Öğrenci Kabulü Koordinatörlüğü</t>
  </si>
  <si>
    <t>Metalurji ve Malzeme Mühendisliği Anabilim Dalı Başkanlığı</t>
  </si>
  <si>
    <t>Metalurji ve Malzeme Mühendisliği Bölümü</t>
  </si>
  <si>
    <t>Mülkiyet Koruma ve Güvenlik Bölümü</t>
  </si>
  <si>
    <t>YLSY Burs koordinatörlüğü</t>
  </si>
  <si>
    <t>Mimarlık Anabilim Dalı Başkanlığı</t>
  </si>
  <si>
    <t>Tekstil, Giyim, Ayakkabı ve Deri Bölümü</t>
  </si>
  <si>
    <t>UNİKOP Koordinatörlüğü</t>
  </si>
  <si>
    <t>Şehir ve Bölge Planlama Anabilim Dalı Başkanlığı</t>
  </si>
  <si>
    <t>Yazılım Mühendisliği Bölümü</t>
  </si>
  <si>
    <t>Türk Devlet Akraba Toplulukları Burslu Öğrenciler Koordinatörlüğü</t>
  </si>
  <si>
    <t>Enerji Teknolojileri Araştırma, Geliştirme ve Uygulama Merkezi Müdürlüğü</t>
  </si>
  <si>
    <t>Kariyer Merkezi Müdürlüğü</t>
  </si>
  <si>
    <t>Merkezi Laboratuvar Uygulama ve Araştırma Merkezi Müdürlüğü</t>
  </si>
  <si>
    <t>Mimarlık ve Kentsel Tasarım Uygulama ve Araştırma Merkezi Müdürlüğü</t>
  </si>
  <si>
    <t>Nanoteknoloji ve İleri Malzemeler Geliştirilmesi Uygulama ve Araştırma Merkezi Müdürlüğü</t>
  </si>
  <si>
    <t>Obruk Uygulama, Araştırma Merkezi Müdürlüğü</t>
  </si>
  <si>
    <t>Savunma Uzay ve Havacılık Teknolojileri Uygulama ve Araştırma Merkezi Müdürlüğü</t>
  </si>
  <si>
    <t>Sürekli Eğitim Uygulama ve Araştırma Merkezi Müdürlüğü</t>
  </si>
  <si>
    <t>Süstaşları Uygulama ve Araştırma Merkezi Müdürlüğü</t>
  </si>
  <si>
    <t>Teknoloji Transfer Ofisi Uygulama ve Araştırma Merkezi Müdürlüğü</t>
  </si>
  <si>
    <t>Uzaktan Eğitim Uygulama ve Araştırma Merkezi Müdürlüğü</t>
  </si>
  <si>
    <t>Yapay Zekâ Uygulama ve Araştırma Merkezi Müdürlüğü</t>
  </si>
  <si>
    <t>Bilgi İşlem Daire Başkanlığı</t>
  </si>
  <si>
    <t>İdari ve Mali İşler Daire Başkanlığı</t>
  </si>
  <si>
    <t>Kütüphane ve Dokümantasyon Daire Başkanlığı</t>
  </si>
  <si>
    <t>Öğrenci İşleri Daire Başkanlığı</t>
  </si>
  <si>
    <t>Personel Daire Başkanlığı</t>
  </si>
  <si>
    <t>Sağlık Kültür ve Spor Daire Başkanlığı</t>
  </si>
  <si>
    <t>Strateji Geliştirme Daire Başkanlığı</t>
  </si>
  <si>
    <t>Yapı İşleri ve Teknik Daire Başkanlığı</t>
  </si>
  <si>
    <t>Hukuk Müşavirliği</t>
  </si>
  <si>
    <t>Döner Sermaye İşletmesi Müdürlüğü</t>
  </si>
  <si>
    <t>Koruma ve Güvenlik Şube Müdürlüğü</t>
  </si>
  <si>
    <t>Özel Kalem Müdürlüğü</t>
  </si>
  <si>
    <t>Yazı İşleri Şube Müdürlüğü</t>
  </si>
  <si>
    <t>Bütçe Kalemi</t>
  </si>
  <si>
    <t>Önceki Yıldan
Devam Eden</t>
  </si>
  <si>
    <t>Toplam
Devam Eden</t>
  </si>
  <si>
    <t xml:space="preserve">Yıl:  </t>
  </si>
  <si>
    <t xml:space="preserve">Birim Adı:  </t>
  </si>
  <si>
    <t xml:space="preserve">Üst Birim Adı:  </t>
  </si>
  <si>
    <t>Yıl:</t>
  </si>
  <si>
    <t>*** İlgili kutucuğa X işareti koyunuz. Aynı cihaz/olanak için 1’den fazla katkı unsuru işaretlenebilir.</t>
  </si>
  <si>
    <t>Bulunan Cihaz / Olanak**</t>
  </si>
  <si>
    <t>Akredite Laboratuvarlar*</t>
  </si>
  <si>
    <t>Akredite Analizler*</t>
  </si>
  <si>
    <t>* Birden fazla girdi var ise aralarına virgül koyarak yazınız</t>
  </si>
  <si>
    <t>PG.2.1.2. Ön lisans öğretiminde akredite program sayısı</t>
  </si>
  <si>
    <t>PG.2.4.4. Akademik personelin yurt içi etkinliklere katılım sayısı</t>
  </si>
  <si>
    <t>Bu bölümdeki tablolarda her birim ilgili PG’lerin karşısına sadece kendisi ile ilgili verileri girecektir. Birim faaliyet alanı dışındaki PG’ler boş bırakılacaktır.</t>
  </si>
  <si>
    <t>PG.3.1.2. Üniversite ile ilişkili teknoparklarda kurulan şirket ve yeni birim (kuluçka merkezi, laboratuvar, atölye) sayıları</t>
  </si>
  <si>
    <t xml:space="preserve">PG.3.1.3. Öğrencilerin staj imkânlarının artırılmasına yönelik yapılan protokol sayısı </t>
  </si>
  <si>
    <t xml:space="preserve">PG.3.1.4. Öğrencilerin girişimcilik ruhunun artırılmasına yönelik yapılan faaliyetlerin sayısı </t>
  </si>
  <si>
    <t>PG.2.4.1. Düzenlenen uluslararası etkinliklerin sayısı</t>
  </si>
  <si>
    <t>PG.2.4.2. Düzenlenen ulusal etkinliklerin sayısı</t>
  </si>
  <si>
    <t>PG.4.1.3.Düzenlenen Sosyal İçerikli Kurs Sayısı</t>
  </si>
  <si>
    <t>PG.4.1.4.Düzenlenen Sosyal İçerikli Kurslardan yararlanan kişi sayısı</t>
  </si>
  <si>
    <t>PG.4.4.2 Sürdürülebilir (Çevre duyarlı) bina sayısının toplam bina sayısına olan oranı (%)</t>
  </si>
  <si>
    <t>PG.4.4.3 Engellilerin üniversite hizmetlerinden memnuniyet düzeyi (%engelli)</t>
  </si>
  <si>
    <t>PG 5.2.1. Üniversite yeni kampüs alanı için binaların tamamlanma oranı (%)</t>
  </si>
  <si>
    <t>PG 5.3.2. Hizmet içi eğitimlere katılan personelin toplam personel sayısına oranı (%)</t>
  </si>
  <si>
    <t>PG 5.3.3. Personelin eğitim faaliyetlerinden memnuniyet oranı (%)</t>
  </si>
  <si>
    <t>Birimce Düzenlenen Faaliyet</t>
  </si>
  <si>
    <t xml:space="preserve"> </t>
  </si>
  <si>
    <t>Toplam Ödenek (₺)</t>
  </si>
  <si>
    <t>PG.1.2.2. Üniversite tarafından bilimsel araştırma projelerine sağlanan destek miktarı (₺)</t>
  </si>
  <si>
    <t>PG.1.2.3. Ulusal Kaynaklardan (BAP Hariç) araştırma projeleri için elde edilen toplam destek miktarı (₺)</t>
  </si>
  <si>
    <t>PG.1.3.2. Sonuçlanan patent, faydalı model veya tasarım sayısı</t>
  </si>
  <si>
    <t>PG.1.4.2. Araştırma laboratuvarı sayısı (Altyapı olanakları ve teknik donanımı iyileştirilen laboratuvar sayısı)</t>
  </si>
  <si>
    <t>PG.3.2.2. KÜSİ ile ortak yürütülen projelerin toplam bütçesi (milyon ₺)</t>
  </si>
  <si>
    <t>PG.5.1.1. Döner Sermaye kapsamında yapılan işler (Toplam ₺)</t>
  </si>
  <si>
    <t>Bölüm/Program</t>
  </si>
  <si>
    <t>Fakülte/MYO</t>
  </si>
  <si>
    <t>Fakülteler Toplam</t>
  </si>
  <si>
    <t>MYO Toplam</t>
  </si>
  <si>
    <t>(b)
Toplam</t>
  </si>
  <si>
    <t>Fakülte / MYO</t>
  </si>
  <si>
    <t>TR</t>
  </si>
  <si>
    <t>Yabancı</t>
  </si>
  <si>
    <t>(Devlet Üniversiteleri 01 Ocak – 31 Aralık tarihleri arasındaki ilgili mali yıla ilişkin son eğitim öğretim dönemi verileri üzerinden göstergelerde yer alan gelir gider vb. bilgileri gireceklerdir. Bazı göstergeler muhasebe sistemi içerisinde direkt alınabilecek veriler olup (Personel geliri/gideri, Öğrenci Geliri/gider gibi) bazı göstergeler ise kurum politikaları ve yapacakları sınıflandırma gereği daha detaylı inceleme sonucunda erişebilecek verilerdir.
Örneğin bir kurum için; Sürekli Eğitim Merkezi faaliyetleri topluma hizmet sayılmakta ve gelir gideri ona göre hesaplanmakta iken, başka bir kurum için kamuya açık havuzlar, yemekhane ve oteller topluma hizmet olarak sayılabileceğinden sınıflandırma yapılması ve bu sınıflandırmaya ilişkin verilerin girilmesi kurumun kendisine bırakılmıştır.)</t>
  </si>
  <si>
    <t>03 – Teşebbüs ve Mülkiyet Gelirleri</t>
  </si>
  <si>
    <t>05 – Diğer Gelirler</t>
  </si>
  <si>
    <t>Gelir kalemi</t>
  </si>
  <si>
    <t>Devlet eğitim katkısı</t>
  </si>
  <si>
    <t>Öğrenci gelirleri</t>
  </si>
  <si>
    <t>Araştırma gelirleri</t>
  </si>
  <si>
    <t>Ulusal yarışmacı araştırma destekleri</t>
  </si>
  <si>
    <t>Uluslararası araştırma destekleri</t>
  </si>
  <si>
    <t>Mühendislik, Mimarlık vb fakültelerinin bilgi ve teknoloji transferi/projeler/uygulamalar geliri</t>
  </si>
  <si>
    <t xml:space="preserve">Toplam </t>
  </si>
  <si>
    <t>Gerçekleşen (₺)</t>
  </si>
  <si>
    <t xml:space="preserve">Bağışlar </t>
  </si>
  <si>
    <t>Genel
Toplam</t>
  </si>
  <si>
    <t>Mezun Sayıları</t>
  </si>
  <si>
    <t>Tablo A4.21   Bütçe Giderleri (Sadece harcama birimleri tarafından doldurulacaktır)</t>
  </si>
  <si>
    <t>Tablo A4.22 Bütçe Gelirleri (Sadece harcama birimleri tarafından doldurulacaktır)</t>
  </si>
  <si>
    <t>Tablo A4.24 Yayınlarla İlgili Faaliyet Bilgileri (Birimlerin akademik personeline ait toplam bilgiler birim tarafından girilecektir. Aynı çalışmada birimde iki veya daha fazla yazarın ismi olsa da çalışma bir (1) olarak sayılacaktır.)</t>
  </si>
  <si>
    <t>Tablo A4.25 Üniversiteler Arasında Yapılan İkili Anlaşmalar (Bu tablo ikili anlaşması olan birimler tarafından doldurulacaktır)</t>
  </si>
  <si>
    <t>Tablo A4.26 Proje Bilgileri (Birimlerin akademik personeline ait toplam bilgiler birim tarafından girilecektir. Aynı projede birimde iki veya daha fazla yazarın ismi olsa da çalışma bir (1) olarak sayılacak ve sadece Yürütücüye ait birimin istatistiklerine dâhil edilecektir)</t>
  </si>
  <si>
    <t xml:space="preserve">Tablo A4.27 Kalite ve Kalite Kültürüne Yönelik Toplantılar </t>
  </si>
  <si>
    <t>Tablo A4.28 Birim Atölye/Laboratuvar Olanakları</t>
  </si>
  <si>
    <t>Bütçe Gelirleri Toplamı</t>
  </si>
  <si>
    <t>Tablo A4.7 Yabancı Uyruklu, Diğer Üniversitelerde Görevlendirilen, Başka Üniversiteden Üniversitemize Görevlendirilen ve Sözleşmeli Akademik Personel</t>
  </si>
  <si>
    <t>Programı</t>
  </si>
  <si>
    <t>** Her satıra bir cihaz/olanak girişi yapılmalıdr.</t>
  </si>
  <si>
    <t>Tablo A4.5  Bilgi ve Teknolojik Kaynaklar (Sadece biriminize ait olanlar için doldurunuz. Ortak kullanımda olanlar, ilgili kaynakların sorumlu birimi tarafından doldurulacaktır.)</t>
  </si>
  <si>
    <t>Yüksek Lisans Mezun Sayısı</t>
  </si>
  <si>
    <t>Doktora Mezun Sayısı</t>
  </si>
  <si>
    <t>Dış Hizmet</t>
  </si>
  <si>
    <t>Cihaz / Olanağın Birime / Kuruma Katkısı***</t>
  </si>
  <si>
    <t>Cihaz / Olanağın Durumu***</t>
  </si>
  <si>
    <t>SP-A1 Bilimsel araştırma-geliştirme faaliyetlerini artırmak</t>
  </si>
  <si>
    <t>SP-A5 Kurumsal Kapasiteyi Artırmak ve Kurum Kültürünü Geliştirmek</t>
  </si>
  <si>
    <t>SP-A4 Topluma Sunulan Hizmet ve Sosyal Sorumluluk Projelerini Artırmak</t>
  </si>
  <si>
    <t>SP-A3 Kamu-Üniversite-Sektör İş Birliğini Artırmak</t>
  </si>
  <si>
    <t>Kişi Kapasitesi (sayı)</t>
  </si>
  <si>
    <t xml:space="preserve"> Kişi Kapasitesi (sayı)</t>
  </si>
  <si>
    <r>
      <t>Alanı (m</t>
    </r>
    <r>
      <rPr>
        <vertAlign val="superscript"/>
        <sz val="10"/>
        <color theme="1"/>
        <rFont val="Arial"/>
        <family val="2"/>
        <charset val="162"/>
      </rPr>
      <t>2</t>
    </r>
    <r>
      <rPr>
        <sz val="10"/>
        <color theme="1"/>
        <rFont val="Arial"/>
        <family val="2"/>
        <charset val="162"/>
      </rPr>
      <t>)</t>
    </r>
  </si>
  <si>
    <r>
      <t>Alanı m</t>
    </r>
    <r>
      <rPr>
        <vertAlign val="superscript"/>
        <sz val="10"/>
        <color theme="1"/>
        <rFont val="Arial"/>
        <family val="2"/>
        <charset val="162"/>
      </rPr>
      <t>2</t>
    </r>
  </si>
  <si>
    <r>
      <t>Bürüt Alanı (m</t>
    </r>
    <r>
      <rPr>
        <vertAlign val="superscript"/>
        <sz val="10"/>
        <color theme="1"/>
        <rFont val="Arial"/>
        <family val="2"/>
        <charset val="162"/>
      </rPr>
      <t>2</t>
    </r>
    <r>
      <rPr>
        <sz val="10"/>
        <color theme="1"/>
        <rFont val="Arial"/>
        <family val="2"/>
        <charset val="162"/>
      </rPr>
      <t>)</t>
    </r>
  </si>
  <si>
    <r>
      <t>Öğrenci Kulüpleri Alanı (m</t>
    </r>
    <r>
      <rPr>
        <vertAlign val="superscript"/>
        <sz val="10"/>
        <color theme="1"/>
        <rFont val="Arial"/>
        <family val="2"/>
        <charset val="162"/>
      </rPr>
      <t>2</t>
    </r>
    <r>
      <rPr>
        <sz val="10"/>
        <color theme="1"/>
        <rFont val="Arial"/>
        <family val="2"/>
        <charset val="162"/>
      </rPr>
      <t>)</t>
    </r>
  </si>
  <si>
    <r>
      <t>Mezun Öğrenciler Derneği Alanı (m</t>
    </r>
    <r>
      <rPr>
        <vertAlign val="superscript"/>
        <sz val="10"/>
        <color theme="1"/>
        <rFont val="Arial"/>
        <family val="2"/>
        <charset val="162"/>
      </rPr>
      <t>2</t>
    </r>
    <r>
      <rPr>
        <sz val="10"/>
        <color theme="1"/>
        <rFont val="Arial"/>
        <family val="2"/>
        <charset val="162"/>
      </rPr>
      <t>)</t>
    </r>
  </si>
  <si>
    <r>
      <t>Toplam Alanı (m</t>
    </r>
    <r>
      <rPr>
        <vertAlign val="superscript"/>
        <sz val="10"/>
        <color theme="1"/>
        <rFont val="Arial"/>
        <family val="2"/>
        <charset val="162"/>
      </rPr>
      <t>2</t>
    </r>
    <r>
      <rPr>
        <sz val="10"/>
        <color theme="1"/>
        <rFont val="Arial"/>
        <family val="2"/>
        <charset val="162"/>
      </rPr>
      <t>)</t>
    </r>
  </si>
  <si>
    <t>Gerçekeşme
Oranı %</t>
  </si>
  <si>
    <r>
      <t xml:space="preserve">Tablo A4.23 Faaliyet Bilgileri (Sadece KTÜN bünyesinde bu tür faaliyeti gerçekleştiren/düzenleyen birim tarafından doldurulacaktır; KTÜN dışında düzenlenip, birim elemanları veya ekiplerince katılım sağlanan faaliyetler bu tablodaki sayılara </t>
    </r>
    <r>
      <rPr>
        <u/>
        <sz val="10"/>
        <color rgb="FFC00000"/>
        <rFont val="Arial"/>
        <family val="2"/>
        <charset val="162"/>
      </rPr>
      <t>dahil edilmeyecektir</t>
    </r>
    <r>
      <rPr>
        <sz val="10"/>
        <color rgb="FFC00000"/>
        <rFont val="Arial"/>
        <family val="2"/>
        <charset val="162"/>
      </rPr>
      <t>)</t>
    </r>
  </si>
  <si>
    <r>
      <t xml:space="preserve">Hedef: H2.4- Ulusal ve uluslararası görünürlüğümüzün artırılması </t>
    </r>
    <r>
      <rPr>
        <b/>
        <sz val="10"/>
        <color theme="1"/>
        <rFont val="Arial"/>
        <family val="2"/>
        <charset val="162"/>
      </rPr>
      <t xml:space="preserve"> </t>
    </r>
  </si>
  <si>
    <r>
      <t>PG.2.5.3. Öğrencinin ücretsiz internete ulaşım alanı (m</t>
    </r>
    <r>
      <rPr>
        <vertAlign val="superscript"/>
        <sz val="10"/>
        <color theme="1"/>
        <rFont val="Arial"/>
        <family val="2"/>
        <charset val="162"/>
      </rPr>
      <t>2</t>
    </r>
    <r>
      <rPr>
        <sz val="10"/>
        <color theme="1"/>
        <rFont val="Arial"/>
        <family val="2"/>
        <charset val="162"/>
      </rPr>
      <t>)</t>
    </r>
  </si>
  <si>
    <t>SP-A2 Eğitim-Öğretim Faaliyetlerini Ulusal ve Uluslararası Standartlarda Gerçekleştirmek</t>
  </si>
  <si>
    <r>
      <t>PG.5.2.2. İdari personel başına düşen kullanım alanı (m</t>
    </r>
    <r>
      <rPr>
        <vertAlign val="superscript"/>
        <sz val="10"/>
        <color theme="1"/>
        <rFont val="Arial"/>
        <family val="2"/>
        <charset val="162"/>
      </rPr>
      <t>2</t>
    </r>
    <r>
      <rPr>
        <sz val="10"/>
        <color theme="1"/>
        <rFont val="Arial"/>
        <family val="2"/>
        <charset val="162"/>
      </rPr>
      <t xml:space="preserve">) </t>
    </r>
  </si>
  <si>
    <r>
      <t>PG.5.2.3. Arşivleme alanı (m</t>
    </r>
    <r>
      <rPr>
        <vertAlign val="superscript"/>
        <sz val="10"/>
        <color theme="1"/>
        <rFont val="Arial"/>
        <family val="2"/>
        <charset val="162"/>
      </rPr>
      <t>2</t>
    </r>
    <r>
      <rPr>
        <sz val="10"/>
        <color theme="1"/>
        <rFont val="Arial"/>
        <family val="2"/>
        <charset val="162"/>
      </rPr>
      <t>)</t>
    </r>
  </si>
  <si>
    <r>
      <t>PG.5.2.4. Eğitim fonksiyonunda öğrenci başına düşen kapalı alan (m</t>
    </r>
    <r>
      <rPr>
        <vertAlign val="superscript"/>
        <sz val="10"/>
        <color theme="1"/>
        <rFont val="Arial"/>
        <family val="2"/>
        <charset val="162"/>
      </rPr>
      <t>2</t>
    </r>
    <r>
      <rPr>
        <sz val="10"/>
        <color theme="1"/>
        <rFont val="Arial"/>
        <family val="2"/>
        <charset val="162"/>
      </rPr>
      <t>)</t>
    </r>
  </si>
  <si>
    <r>
      <t>PG.5.2.5. Öğrenci başına düşen toplam spor-sosyal tesis alanı (m</t>
    </r>
    <r>
      <rPr>
        <vertAlign val="superscript"/>
        <sz val="10"/>
        <color theme="1"/>
        <rFont val="Arial"/>
        <family val="2"/>
        <charset val="162"/>
      </rPr>
      <t>2</t>
    </r>
    <r>
      <rPr>
        <sz val="10"/>
        <color theme="1"/>
        <rFont val="Arial"/>
        <family val="2"/>
        <charset val="162"/>
      </rPr>
      <t>)</t>
    </r>
  </si>
  <si>
    <r>
      <t>11- Eğitim + Araştırma Alanlarının Toplam Miktarı (m</t>
    </r>
    <r>
      <rPr>
        <vertAlign val="superscript"/>
        <sz val="10"/>
        <color theme="1"/>
        <rFont val="Arial"/>
        <family val="2"/>
        <charset val="162"/>
      </rPr>
      <t>2</t>
    </r>
    <r>
      <rPr>
        <sz val="10"/>
        <color theme="1"/>
        <rFont val="Arial"/>
        <family val="2"/>
        <charset val="162"/>
      </rPr>
      <t>)</t>
    </r>
  </si>
  <si>
    <t>Tablo A4.16 Yabancı Uyruklu Çift Anadal ve Yandal Öğrenciler (Bu bölüm Öğrenci İşleri Daire Başkanlığı tarafından doldurulacak olup yabancı uyruklu öğrencisi bulunan ve çift anadal - yandal öğrencisi gönderen bölümler için bilgi girilecektir)</t>
  </si>
  <si>
    <t>Ortak Dersler Bölüm Başkanlığı</t>
  </si>
  <si>
    <t>El Sanatları</t>
  </si>
  <si>
    <t>Tablo A4.14 Yabancı Dil Eğitimi Gören Hazırlık Sınıfı Öğrenci Sayıları ve Toplam Öğrenci Sayısına Oranı 
(Öğrenci İşleri Daire Başkanlığı tarafından doldurulacak, bölümler gerektiğinde bu bilgiyi Kalite-OIDB sayfasından alacaktır)</t>
  </si>
  <si>
    <t>Tablo A4.15 Öğrenci Kontenjanları 
(Öğrenci İşleri Daire Başkanlığı tarafından doldurulacak, bölümler gerektiğinde bu bilgiyi Kalite-OIDB sayfasından alacaktır)</t>
  </si>
  <si>
    <t>Tablo A4.13 Öğrenci Sayıları
(Öğrenci İşleri Daire Başkanlığı tarafından doldurulacak, bölümler gerektiğinde bu bilgiyi Kalite-OIDB sayfasından alacaktır)</t>
  </si>
  <si>
    <t>Tablo A4.17 Enstitü Öğrencilerinin Yüksek Lisans (Tezli/Tezsiz) ve Doktora Programlarına Dağılımı
(Bu bölüm sadece LEE Müdürlüğü tarafından doldurulacaktır, bölümler gerektiğinde bu bilgiyi Kalite-LEE sayfasından alacaktır)</t>
  </si>
  <si>
    <t>Tablo A4.18 Mezun Sayıları
(Öğrenci İşleri Daire Başkanlığı tarafından doldurulacak, bölümler gerektiğinde bu bilgiyi Kalite-OIDB sayfasından alacaktır)</t>
  </si>
  <si>
    <t>Tablo A4.19 Mezun Sayıları  (Yabancı Uyruklu Çift Anadal ve Yandal)
(Öğrenci İşleri Daire Başkanlığı ve LEE müdürlüğü tarafından doldurulacak, bölümler gerektiğinde bu bilgiyi ilgili Kalite sayfasından alacaktır)</t>
  </si>
  <si>
    <t>Bu bölümdeki tablolarda her birim ilgili PG’lerin karşısına sadece kendisi ile ilgili verileri girecektir. 
Birim faaliyet alanı dışındaki PG’ler boş bırakılacaktır. Bitmiş takvim yılı esas alınacaktır. 
Bu şekilde birim kendi iç PG’lerini Üniversite Stratejik Planı ile uyumlu olarak takip edebilecektir.</t>
  </si>
  <si>
    <t>01 Ocak - 31 Aralık</t>
  </si>
  <si>
    <t>YÖKAK tarafından üniversitelerde yıllık olarak takip edilen ve değerlendirmede kullanılan performans göstergelerinden (PG) önceki tablolarda yer almayan ilave göstergeler bu bölümde görülmektedir. Her birim bu göstergelerden kendisi ile ilgili olanları takip ederek kendi birim verilerine göre doldurabilir ve bu suretle birim performansını da YÖKAK ile uyumlu göstergelerle takip edebilir. Birim gerekli gördüğünde bunlar haricinde PG tanımlayabilir.
(Tablodaki satırların sıralı olmayan madde numaraları ve * işaretleri YÖKAK sistemsel kodlarıdır, dikkate almayınız.)</t>
  </si>
  <si>
    <t>Tablo A4.20 Mezun Sayıları (Lisansüstü)
(LEE müdürlüğü tarafından doldurulacak, bölümler gerektiğinde bu bilgiyi Kalite-LEE sayfasından alacaktır)</t>
  </si>
  <si>
    <t>Mühendislik Temel Bilimleri Bölümü</t>
  </si>
  <si>
    <t>Yandal Öğrenci
Sayısı</t>
  </si>
  <si>
    <t>Çift Anadal Öğrenci
Sayısı</t>
  </si>
  <si>
    <t xml:space="preserve">Yabancı Uyruklu
Öğrenci Sayısı </t>
  </si>
  <si>
    <t>Yandal
Mezun Sayısı</t>
  </si>
  <si>
    <t>Çift Anadal
Mezun Sayısı</t>
  </si>
  <si>
    <t xml:space="preserve">Yabancı Uyruklu
Mezun Sayısı </t>
  </si>
  <si>
    <t>Üniversite Sınavı
Sonucu Yerleşen</t>
  </si>
  <si>
    <t xml:space="preserve">Genel Toplam </t>
  </si>
  <si>
    <t>Dış paydaşlar ile yapılan anketler</t>
  </si>
  <si>
    <t>Dış paydaş ziyaretleri</t>
  </si>
  <si>
    <t xml:space="preserve">BİLGİSAYAR LABARATUVARI </t>
  </si>
  <si>
    <t>masaüstü bilgisayar (20 adet)</t>
  </si>
  <si>
    <t xml:space="preserve">MAKİNE   ATÖLYESİ                 </t>
  </si>
  <si>
    <t>KALIBÇI  FREZE</t>
  </si>
  <si>
    <t xml:space="preserve">MAKİNE       ATÖLYESİ                  </t>
  </si>
  <si>
    <t>TAKSAN FREZE</t>
  </si>
  <si>
    <t xml:space="preserve">MAKİNE     ATÖLYESİ                 </t>
  </si>
  <si>
    <t>TORNA ( SPORT AÇILI )</t>
  </si>
  <si>
    <t>TORNA ( KOPYA TORNA )</t>
  </si>
  <si>
    <t xml:space="preserve">MAKİNE    ATÖLYESİ                 </t>
  </si>
  <si>
    <t xml:space="preserve">TORNA </t>
  </si>
  <si>
    <t>ROVELVER TORNA</t>
  </si>
  <si>
    <t>ALET BİLEME TEZGAHI</t>
  </si>
  <si>
    <t xml:space="preserve">YÜZEY TAŞLAMA T. </t>
  </si>
  <si>
    <t xml:space="preserve">SİLİNDİRİK TAŞLAMA T. </t>
  </si>
  <si>
    <t>ZIMPARA TAŞI (MAKİNA TARAFI)</t>
  </si>
  <si>
    <t xml:space="preserve">ZIMPARA TAŞI (TESFİYE TARAFI) </t>
  </si>
  <si>
    <t>MASA MATKABI (ŞAHİNGÖZ )</t>
  </si>
  <si>
    <t>SÜTUNLU MATKAP</t>
  </si>
  <si>
    <t>VARGEL TEZGAHI</t>
  </si>
  <si>
    <t xml:space="preserve">FLEX </t>
  </si>
  <si>
    <t>HİDROLİK PRES</t>
  </si>
  <si>
    <t xml:space="preserve">MAKİNE  ATÖLYESİ                 </t>
  </si>
  <si>
    <t>ŞERİTLİ TESTERE</t>
  </si>
  <si>
    <t>KESİCİ TAKIMLAR</t>
  </si>
  <si>
    <t>ÖLÇÜ ALETLERİ</t>
  </si>
  <si>
    <t>GAZALTI KAYNAK MAKİNASI</t>
  </si>
  <si>
    <t>FORTLİFT</t>
  </si>
  <si>
    <t>CNC TORNA</t>
  </si>
  <si>
    <t xml:space="preserve">ÖLÇME            LAB.                 </t>
  </si>
  <si>
    <t>ÇEKME DENEY CİHAZI / ÇENTİK DARBE DEN. CİHAZI</t>
  </si>
  <si>
    <t>MERDANELİ MİNİ ZIMPARA MAKİNASI</t>
  </si>
  <si>
    <t>MALZEME ISITMA FIRINI</t>
  </si>
  <si>
    <t>SERTLİK ÖLÇME CİHAZI</t>
  </si>
  <si>
    <t>MİKROSKOP</t>
  </si>
  <si>
    <t xml:space="preserve">HİDROLİK PNOMATİK LAB </t>
  </si>
  <si>
    <t>HİDROLİK DENEY SETİ</t>
  </si>
  <si>
    <t>HİDROLİK PNOMATİK LAB</t>
  </si>
  <si>
    <t>PNOMATİK DENEY SETİ</t>
  </si>
  <si>
    <t xml:space="preserve">TARIM MAKİNELERİ ATÖLYESİ           </t>
  </si>
  <si>
    <t>HASAT MAK. ( MISIR, PATATES, PANCAR, AYÇİÇEK)</t>
  </si>
  <si>
    <t xml:space="preserve">TARIM     MAKİNELERİ     ATÖLYESİ             </t>
  </si>
  <si>
    <t xml:space="preserve">MİBZER, ÇİZEL , TİTREŞİMLİ DİP KAZAN, KÜLTÜVATÖR, </t>
  </si>
  <si>
    <t xml:space="preserve">TARIM    MAKİNELERİ    ATÖLYESİ                </t>
  </si>
  <si>
    <t xml:space="preserve">PULLUK, RÖMORK </t>
  </si>
  <si>
    <t>KUYRUK MİLİ TORK ÖLÇÜM</t>
  </si>
  <si>
    <t>KOPRESÖRLÜ HAVA BASINÇ TEST</t>
  </si>
  <si>
    <t xml:space="preserve">TARIM MAKİNELERİ ATÖLYESİ            </t>
  </si>
  <si>
    <t>SU POMPALI BASINÇ TEST</t>
  </si>
  <si>
    <t xml:space="preserve">TARIM MAKİNELERİ ATÖLYESİ  </t>
  </si>
  <si>
    <t>YAĞ POMPALI BASINÇ TEST</t>
  </si>
  <si>
    <t>EGZOZ GAZLARI TEST</t>
  </si>
  <si>
    <t xml:space="preserve">TARIM MAKİNELERİ ATÖLYESİ   </t>
  </si>
  <si>
    <t>YAKIT ENJEKSİYON BASINÇ TEST</t>
  </si>
  <si>
    <t>SUPAP TAŞLAMA MAK.</t>
  </si>
  <si>
    <t>ENJEKTÖR TEST CİHAZI</t>
  </si>
  <si>
    <t xml:space="preserve">TARIM MAKİNELERİ ATÖLYESİ    </t>
  </si>
  <si>
    <t xml:space="preserve">DİESEL MOTOR ( 3 VE 4 SİLİNDİRLİ) </t>
  </si>
  <si>
    <t>X</t>
  </si>
  <si>
    <t>HİDROLİK PRES (20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</si>
</sst>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quot;&quot;"/>
    <numFmt numFmtId="165" formatCode="%\ 0.00"/>
    <numFmt numFmtId="166" formatCode="%\ 0.00;%\ 0.00;&quot;-&quot;"/>
    <numFmt numFmtId="167" formatCode="#,##0.00\ &quot;₺&quot;"/>
    <numFmt numFmtId="168" formatCode="0;0;&quot;-&quot;"/>
    <numFmt numFmtId="169" formatCode="#,##0.00\ &quot;₺&quot;;&quot;&quot;"/>
  </numFmts>
  <fonts count="11" x14ac:knownFonts="1">
    <font>
      <sz val="11"/>
      <color theme="1"/>
      <name val="Calibri"/>
      <family val="2"/>
      <charset val="162"/>
      <scheme val="minor"/>
    </font>
    <font>
      <b/>
      <sz val="11"/>
      <color theme="1"/>
      <name val="Calibri"/>
      <family val="2"/>
      <charset val="162"/>
      <scheme val="minor"/>
    </font>
    <font>
      <sz val="11"/>
      <color theme="1"/>
      <name val="Calibri"/>
      <family val="2"/>
      <scheme val="minor"/>
    </font>
    <font>
      <b/>
      <sz val="10"/>
      <color theme="1"/>
      <name val="Arial"/>
      <family val="2"/>
      <charset val="162"/>
    </font>
    <font>
      <sz val="10"/>
      <color theme="1"/>
      <name val="Arial"/>
      <family val="2"/>
      <charset val="162"/>
    </font>
    <font>
      <b/>
      <sz val="10"/>
      <color rgb="FFC00000"/>
      <name val="Arial"/>
      <family val="2"/>
      <charset val="162"/>
    </font>
    <font>
      <sz val="10"/>
      <color rgb="FFC00000"/>
      <name val="Arial"/>
      <family val="2"/>
      <charset val="162"/>
    </font>
    <font>
      <vertAlign val="superscript"/>
      <sz val="10"/>
      <color theme="1"/>
      <name val="Arial"/>
      <family val="2"/>
      <charset val="162"/>
    </font>
    <font>
      <u/>
      <sz val="10"/>
      <color rgb="FFC00000"/>
      <name val="Arial"/>
      <family val="2"/>
      <charset val="162"/>
    </font>
    <font>
      <sz val="10"/>
      <color rgb="FF000000"/>
      <name val="Arial"/>
      <family val="2"/>
      <charset val="162"/>
    </font>
    <font>
      <i/>
      <sz val="10"/>
      <color theme="1"/>
      <name val="Arial"/>
      <family val="2"/>
      <charset val="162"/>
    </font>
  </fonts>
  <fills count="8">
    <fill>
      <patternFill patternType="none"/>
    </fill>
    <fill>
      <patternFill patternType="gray125"/>
    </fill>
    <fill>
      <patternFill patternType="solid">
        <fgColor rgb="FFE7E6E6"/>
        <bgColor indexed="64"/>
      </patternFill>
    </fill>
    <fill>
      <patternFill patternType="solid">
        <fgColor theme="0" tint="-0.14999847407452621"/>
        <bgColor indexed="64"/>
      </patternFill>
    </fill>
    <fill>
      <patternFill patternType="solid">
        <fgColor rgb="FFF2F2F2"/>
        <bgColor indexed="64"/>
      </patternFill>
    </fill>
    <fill>
      <patternFill patternType="solid">
        <fgColor theme="2"/>
        <bgColor indexed="64"/>
      </patternFill>
    </fill>
    <fill>
      <patternFill patternType="solid">
        <fgColor theme="0" tint="-0.34998626667073579"/>
        <bgColor indexed="64"/>
      </patternFill>
    </fill>
    <fill>
      <patternFill patternType="solid">
        <fgColor theme="0" tint="-0.49998474074526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2" fillId="0" borderId="0"/>
  </cellStyleXfs>
  <cellXfs count="141">
    <xf numFmtId="0" fontId="0" fillId="0" borderId="0" xfId="0"/>
    <xf numFmtId="0" fontId="1" fillId="3" borderId="1" xfId="0" applyFont="1" applyFill="1" applyBorder="1" applyAlignment="1">
      <alignment horizontal="left" vertical="center"/>
    </xf>
    <xf numFmtId="0" fontId="1" fillId="0" borderId="0" xfId="1" applyFont="1" applyAlignment="1">
      <alignment wrapText="1"/>
    </xf>
    <xf numFmtId="0" fontId="2" fillId="0" borderId="0" xfId="1"/>
    <xf numFmtId="0" fontId="0" fillId="0" borderId="1" xfId="0" applyBorder="1" applyAlignment="1" applyProtection="1">
      <alignment horizontal="left" vertical="center"/>
      <protection locked="0"/>
    </xf>
    <xf numFmtId="0" fontId="0" fillId="7" borderId="0" xfId="0" applyFill="1"/>
    <xf numFmtId="0" fontId="3" fillId="5" borderId="1" xfId="0" applyFont="1" applyFill="1" applyBorder="1" applyAlignment="1">
      <alignment horizontal="right" vertical="center"/>
    </xf>
    <xf numFmtId="0" fontId="4" fillId="6" borderId="0" xfId="0" applyFont="1" applyFill="1"/>
    <xf numFmtId="0" fontId="4" fillId="2" borderId="1" xfId="0" applyFont="1" applyFill="1" applyBorder="1" applyAlignment="1">
      <alignment horizontal="center" vertical="center" wrapText="1"/>
    </xf>
    <xf numFmtId="0" fontId="4" fillId="2" borderId="1" xfId="0" applyFont="1" applyFill="1" applyBorder="1" applyAlignment="1">
      <alignment vertical="center" wrapText="1"/>
    </xf>
    <xf numFmtId="0" fontId="4" fillId="0" borderId="1" xfId="0" applyFont="1" applyBorder="1" applyAlignment="1" applyProtection="1">
      <alignment horizontal="center" vertical="center" wrapText="1"/>
      <protection locked="0"/>
    </xf>
    <xf numFmtId="0" fontId="4" fillId="5" borderId="1" xfId="0" applyFont="1" applyFill="1" applyBorder="1" applyAlignment="1">
      <alignment vertical="center" wrapText="1"/>
    </xf>
    <xf numFmtId="168" fontId="4" fillId="5" borderId="1" xfId="0" applyNumberFormat="1" applyFont="1" applyFill="1" applyBorder="1" applyAlignment="1">
      <alignment horizontal="center" vertical="center" wrapText="1"/>
    </xf>
    <xf numFmtId="0" fontId="6" fillId="6" borderId="0" xfId="0" applyFont="1" applyFill="1" applyAlignment="1">
      <alignment horizontal="justify" vertical="center"/>
    </xf>
    <xf numFmtId="0" fontId="4" fillId="7" borderId="0" xfId="0" applyFont="1" applyFill="1"/>
    <xf numFmtId="0" fontId="4" fillId="7" borderId="0" xfId="0" applyFont="1" applyFill="1" applyAlignment="1">
      <alignment vertical="center" wrapText="1"/>
    </xf>
    <xf numFmtId="0" fontId="4" fillId="7" borderId="0" xfId="0" applyFont="1" applyFill="1" applyAlignment="1">
      <alignment vertical="center"/>
    </xf>
    <xf numFmtId="0" fontId="4" fillId="3" borderId="1" xfId="0" applyFont="1" applyFill="1" applyBorder="1" applyAlignment="1">
      <alignment vertical="center" wrapText="1"/>
    </xf>
    <xf numFmtId="0" fontId="4" fillId="7" borderId="0" xfId="0" applyFont="1" applyFill="1" applyAlignment="1">
      <alignment horizontal="center" vertical="center" wrapText="1"/>
    </xf>
    <xf numFmtId="0" fontId="4" fillId="0" borderId="1" xfId="0" applyFont="1" applyBorder="1" applyAlignment="1" applyProtection="1">
      <alignment horizontal="left" vertical="center" wrapText="1"/>
      <protection locked="0"/>
    </xf>
    <xf numFmtId="0" fontId="4" fillId="0" borderId="1" xfId="0" applyFont="1" applyBorder="1" applyAlignment="1" applyProtection="1">
      <alignment vertical="center" wrapText="1"/>
      <protection locked="0"/>
    </xf>
    <xf numFmtId="0" fontId="4" fillId="2" borderId="1" xfId="0" applyFont="1" applyFill="1" applyBorder="1" applyAlignment="1">
      <alignment horizontal="left" vertical="center" wrapText="1"/>
    </xf>
    <xf numFmtId="166" fontId="4" fillId="5" borderId="1" xfId="0" applyNumberFormat="1" applyFont="1" applyFill="1" applyBorder="1" applyAlignment="1">
      <alignment horizontal="center" vertical="center" wrapText="1"/>
    </xf>
    <xf numFmtId="0" fontId="4" fillId="7" borderId="0" xfId="0" applyFont="1" applyFill="1" applyAlignment="1">
      <alignment horizontal="left" vertical="center"/>
    </xf>
    <xf numFmtId="10" fontId="4" fillId="0" borderId="1" xfId="0" applyNumberFormat="1" applyFont="1" applyBorder="1" applyAlignment="1" applyProtection="1">
      <alignment horizontal="center" vertical="center" wrapText="1"/>
      <protection locked="0"/>
    </xf>
    <xf numFmtId="0" fontId="4" fillId="0" borderId="0" xfId="0" applyFont="1" applyAlignment="1">
      <alignment horizontal="left" vertical="center"/>
    </xf>
    <xf numFmtId="0" fontId="4" fillId="5" borderId="1" xfId="0" applyFont="1" applyFill="1" applyBorder="1" applyAlignment="1">
      <alignment horizontal="center" vertical="center" wrapText="1"/>
    </xf>
    <xf numFmtId="0" fontId="4" fillId="0" borderId="0" xfId="0" applyFont="1"/>
    <xf numFmtId="0" fontId="4" fillId="0" borderId="0" xfId="0" applyFont="1" applyAlignment="1">
      <alignment vertical="center"/>
    </xf>
    <xf numFmtId="168" fontId="3" fillId="5" borderId="1" xfId="0" applyNumberFormat="1" applyFont="1" applyFill="1" applyBorder="1" applyAlignment="1">
      <alignment horizontal="center" vertical="center" wrapText="1"/>
    </xf>
    <xf numFmtId="166" fontId="3" fillId="5" borderId="1" xfId="0" applyNumberFormat="1" applyFont="1" applyFill="1" applyBorder="1" applyAlignment="1">
      <alignment horizontal="center" vertical="center" wrapText="1"/>
    </xf>
    <xf numFmtId="0" fontId="4" fillId="7" borderId="0" xfId="0" applyFont="1" applyFill="1" applyAlignment="1">
      <alignment horizontal="left"/>
    </xf>
    <xf numFmtId="164" fontId="4" fillId="5" borderId="1" xfId="0" applyNumberFormat="1" applyFont="1" applyFill="1" applyBorder="1" applyAlignment="1">
      <alignment horizontal="center" vertical="center" wrapText="1"/>
    </xf>
    <xf numFmtId="169" fontId="4" fillId="5" borderId="1" xfId="0" applyNumberFormat="1" applyFont="1" applyFill="1" applyBorder="1" applyAlignment="1">
      <alignment horizontal="center" vertical="center" wrapText="1"/>
    </xf>
    <xf numFmtId="0" fontId="6" fillId="7" borderId="0" xfId="0" applyFont="1" applyFill="1" applyAlignment="1">
      <alignment vertical="center"/>
    </xf>
    <xf numFmtId="0" fontId="4" fillId="3" borderId="1" xfId="0" applyFont="1" applyFill="1" applyBorder="1" applyAlignment="1">
      <alignment horizontal="left" vertical="center" wrapText="1"/>
    </xf>
    <xf numFmtId="0" fontId="4" fillId="2" borderId="1" xfId="0" applyFont="1" applyFill="1" applyBorder="1" applyAlignment="1">
      <alignment vertical="center"/>
    </xf>
    <xf numFmtId="166" fontId="4" fillId="5" borderId="1" xfId="0" applyNumberFormat="1" applyFont="1" applyFill="1" applyBorder="1" applyAlignment="1">
      <alignment horizontal="center" vertical="center"/>
    </xf>
    <xf numFmtId="0" fontId="9" fillId="2" borderId="1" xfId="0" applyFont="1" applyFill="1" applyBorder="1" applyAlignment="1">
      <alignment vertical="center"/>
    </xf>
    <xf numFmtId="169" fontId="4" fillId="0" borderId="1" xfId="0" applyNumberFormat="1" applyFont="1" applyBorder="1" applyAlignment="1" applyProtection="1">
      <alignment horizontal="center" vertical="center" wrapText="1"/>
      <protection locked="0"/>
    </xf>
    <xf numFmtId="0" fontId="4" fillId="0" borderId="0" xfId="0" applyFont="1" applyAlignment="1">
      <alignment horizontal="center" vertic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vertical="center" wrapText="1"/>
    </xf>
    <xf numFmtId="0" fontId="9" fillId="2" borderId="1" xfId="0" applyFont="1" applyFill="1" applyBorder="1" applyAlignment="1">
      <alignment horizontal="right" vertical="center" wrapText="1"/>
    </xf>
    <xf numFmtId="0" fontId="4" fillId="7" borderId="0" xfId="0" applyFont="1" applyFill="1" applyAlignment="1">
      <alignment horizontal="center" vertical="center"/>
    </xf>
    <xf numFmtId="0" fontId="4" fillId="3" borderId="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0" borderId="1" xfId="0" applyFont="1" applyBorder="1" applyAlignment="1" applyProtection="1">
      <alignment horizontal="center" vertical="center"/>
      <protection locked="0"/>
    </xf>
    <xf numFmtId="167" fontId="4" fillId="0" borderId="1" xfId="0" applyNumberFormat="1" applyFont="1" applyBorder="1" applyAlignment="1" applyProtection="1">
      <alignment horizontal="center" vertical="center" wrapText="1"/>
      <protection locked="0"/>
    </xf>
    <xf numFmtId="0" fontId="4" fillId="2" borderId="1" xfId="0" applyFont="1" applyFill="1" applyBorder="1" applyAlignment="1">
      <alignment horizontal="left" vertical="center"/>
    </xf>
    <xf numFmtId="168" fontId="4" fillId="5" borderId="1" xfId="0" applyNumberFormat="1" applyFont="1" applyFill="1" applyBorder="1" applyAlignment="1">
      <alignment horizontal="center" vertical="center"/>
    </xf>
    <xf numFmtId="169" fontId="4" fillId="5" borderId="1" xfId="0" applyNumberFormat="1" applyFont="1" applyFill="1" applyBorder="1" applyAlignment="1">
      <alignment horizontal="center" vertical="center"/>
    </xf>
    <xf numFmtId="0" fontId="3" fillId="0" borderId="0" xfId="0" applyFont="1"/>
    <xf numFmtId="0" fontId="4" fillId="0" borderId="0" xfId="0" applyFont="1" applyAlignment="1">
      <alignment horizontal="left"/>
    </xf>
    <xf numFmtId="0" fontId="4" fillId="0" borderId="1" xfId="0" applyFont="1" applyBorder="1" applyAlignment="1" applyProtection="1">
      <alignment vertical="center"/>
      <protection locked="0"/>
    </xf>
    <xf numFmtId="0" fontId="4" fillId="2" borderId="1" xfId="0" applyFont="1" applyFill="1" applyBorder="1" applyAlignment="1">
      <alignment horizontal="right" vertical="center"/>
    </xf>
    <xf numFmtId="0" fontId="4" fillId="4" borderId="1" xfId="0" applyFont="1" applyFill="1" applyBorder="1" applyAlignment="1">
      <alignment vertical="center"/>
    </xf>
    <xf numFmtId="0" fontId="3" fillId="4" borderId="1" xfId="0" applyFont="1" applyFill="1" applyBorder="1" applyAlignment="1">
      <alignment horizontal="center" vertical="center" wrapText="1"/>
    </xf>
    <xf numFmtId="0" fontId="5" fillId="0" borderId="0" xfId="0" applyFont="1" applyAlignment="1">
      <alignment horizontal="justify" vertical="center"/>
    </xf>
    <xf numFmtId="0" fontId="3" fillId="0" borderId="0" xfId="0" applyFont="1" applyAlignment="1">
      <alignment horizontal="justify" vertical="center"/>
    </xf>
    <xf numFmtId="0" fontId="3" fillId="0" borderId="0" xfId="0" applyFont="1" applyAlignment="1">
      <alignment horizontal="left" vertical="center"/>
    </xf>
    <xf numFmtId="4" fontId="4" fillId="0" borderId="1" xfId="0" applyNumberFormat="1" applyFont="1" applyBorder="1" applyAlignment="1" applyProtection="1">
      <alignment horizontal="center" vertical="center" wrapText="1"/>
      <protection locked="0"/>
    </xf>
    <xf numFmtId="2" fontId="4" fillId="0" borderId="1" xfId="0" applyNumberFormat="1" applyFont="1" applyBorder="1" applyAlignment="1" applyProtection="1">
      <alignment horizontal="center" vertical="center" wrapText="1"/>
      <protection locked="0"/>
    </xf>
    <xf numFmtId="0" fontId="4" fillId="4" borderId="1" xfId="0" applyFont="1" applyFill="1" applyBorder="1" applyAlignment="1">
      <alignment horizontal="justify" vertical="center"/>
    </xf>
    <xf numFmtId="0" fontId="4" fillId="0" borderId="1" xfId="0" applyFont="1" applyBorder="1" applyAlignment="1">
      <alignment horizontal="left" vertical="center"/>
    </xf>
    <xf numFmtId="0" fontId="4" fillId="0" borderId="0" xfId="0" applyFont="1" applyAlignment="1">
      <alignment horizontal="center"/>
    </xf>
    <xf numFmtId="0" fontId="4" fillId="0" borderId="1" xfId="0" applyFont="1" applyBorder="1" applyAlignment="1">
      <alignment horizontal="left" vertical="center"/>
    </xf>
    <xf numFmtId="0" fontId="4"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5" fillId="0" borderId="0" xfId="0" applyFont="1" applyAlignment="1">
      <alignment horizontal="left" vertical="center"/>
    </xf>
    <xf numFmtId="0" fontId="6" fillId="0" borderId="0" xfId="0" applyFont="1" applyAlignment="1">
      <alignment horizontal="left" vertical="center"/>
    </xf>
    <xf numFmtId="0" fontId="4" fillId="0" borderId="2" xfId="0" applyFont="1" applyBorder="1" applyAlignment="1">
      <alignment horizontal="center"/>
    </xf>
    <xf numFmtId="0" fontId="3" fillId="5" borderId="3" xfId="0" applyFont="1" applyFill="1" applyBorder="1" applyAlignment="1">
      <alignment horizontal="right" vertical="center"/>
    </xf>
    <xf numFmtId="0" fontId="3" fillId="5" borderId="10" xfId="0" applyFont="1" applyFill="1" applyBorder="1" applyAlignment="1">
      <alignment horizontal="right" vertical="center"/>
    </xf>
    <xf numFmtId="0" fontId="3" fillId="5" borderId="4" xfId="0" applyFont="1" applyFill="1" applyBorder="1" applyAlignment="1">
      <alignment horizontal="right" vertical="center"/>
    </xf>
    <xf numFmtId="0" fontId="4" fillId="0" borderId="3" xfId="0" applyFont="1" applyBorder="1" applyAlignment="1">
      <alignment horizontal="left" vertical="center"/>
    </xf>
    <xf numFmtId="0" fontId="4" fillId="0" borderId="10"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pplyProtection="1">
      <alignment horizontal="center" vertical="center" wrapText="1"/>
      <protection locked="0"/>
    </xf>
    <xf numFmtId="168" fontId="4" fillId="5" borderId="1" xfId="0" applyNumberFormat="1" applyFont="1" applyFill="1" applyBorder="1" applyAlignment="1">
      <alignment horizontal="center" vertical="center" wrapText="1"/>
    </xf>
    <xf numFmtId="0" fontId="6" fillId="0" borderId="0" xfId="0" applyFont="1" applyAlignment="1">
      <alignment horizontal="left" vertical="center" wrapText="1"/>
    </xf>
    <xf numFmtId="0" fontId="4" fillId="0" borderId="0" xfId="0" applyFont="1" applyAlignment="1">
      <alignment horizontal="left" vertical="center"/>
    </xf>
    <xf numFmtId="0" fontId="4" fillId="2" borderId="1" xfId="0" applyFont="1" applyFill="1" applyBorder="1" applyAlignment="1">
      <alignment horizontal="left" vertical="center" wrapText="1"/>
    </xf>
    <xf numFmtId="0" fontId="6" fillId="0" borderId="9" xfId="0" applyFont="1" applyBorder="1" applyAlignment="1">
      <alignment horizontal="left" vertical="center"/>
    </xf>
    <xf numFmtId="0" fontId="4" fillId="3" borderId="1" xfId="0" applyFont="1" applyFill="1" applyBorder="1" applyAlignment="1">
      <alignment horizontal="center" vertical="center" wrapText="1"/>
    </xf>
    <xf numFmtId="0" fontId="4" fillId="0" borderId="1" xfId="0" applyFont="1" applyBorder="1" applyAlignment="1" applyProtection="1">
      <alignment horizontal="center"/>
      <protection locked="0"/>
    </xf>
    <xf numFmtId="0" fontId="4" fillId="0" borderId="10" xfId="0" applyFont="1" applyBorder="1" applyAlignment="1">
      <alignment horizontal="center" vertical="center"/>
    </xf>
    <xf numFmtId="0" fontId="6" fillId="0" borderId="9" xfId="0" applyFont="1" applyBorder="1" applyAlignment="1">
      <alignment horizontal="left" vertical="center" wrapText="1"/>
    </xf>
    <xf numFmtId="0" fontId="4" fillId="3" borderId="1" xfId="0" applyFont="1" applyFill="1" applyBorder="1" applyAlignment="1">
      <alignment horizontal="center"/>
    </xf>
    <xf numFmtId="0" fontId="4" fillId="0" borderId="1" xfId="0" applyFont="1" applyBorder="1" applyAlignment="1" applyProtection="1">
      <alignment horizontal="left" vertical="center" wrapText="1"/>
      <protection locked="0"/>
    </xf>
    <xf numFmtId="0" fontId="4" fillId="0" borderId="10" xfId="0" applyFont="1" applyBorder="1" applyAlignment="1">
      <alignment horizontal="center"/>
    </xf>
    <xf numFmtId="0" fontId="4" fillId="3" borderId="3" xfId="0" applyFont="1" applyFill="1" applyBorder="1" applyAlignment="1">
      <alignment horizontal="left" vertical="center" wrapText="1"/>
    </xf>
    <xf numFmtId="0" fontId="4" fillId="3" borderId="10"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0" borderId="2" xfId="0" applyFont="1" applyBorder="1" applyAlignment="1">
      <alignment horizontal="center" vertical="center"/>
    </xf>
    <xf numFmtId="0" fontId="3" fillId="5" borderId="1" xfId="0" applyFont="1" applyFill="1" applyBorder="1" applyAlignment="1">
      <alignment horizontal="right" vertical="center"/>
    </xf>
    <xf numFmtId="0" fontId="4" fillId="5" borderId="5"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1"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6" fillId="0" borderId="9" xfId="0" applyFont="1" applyBorder="1" applyAlignment="1">
      <alignment horizontal="left" wrapText="1"/>
    </xf>
    <xf numFmtId="0" fontId="4" fillId="2" borderId="11" xfId="0" applyFont="1" applyFill="1" applyBorder="1" applyAlignment="1">
      <alignment horizontal="center" vertical="center" wrapText="1"/>
    </xf>
    <xf numFmtId="165" fontId="4" fillId="5" borderId="1" xfId="0" applyNumberFormat="1" applyFont="1" applyFill="1" applyBorder="1" applyAlignment="1">
      <alignment horizontal="center" vertical="center" wrapText="1"/>
    </xf>
    <xf numFmtId="0" fontId="4" fillId="2" borderId="1" xfId="0" applyFont="1" applyFill="1" applyBorder="1" applyAlignment="1">
      <alignment horizontal="right" vertical="center" wrapText="1"/>
    </xf>
    <xf numFmtId="0" fontId="4" fillId="2" borderId="7"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3" fillId="0" borderId="2" xfId="0" applyFont="1" applyBorder="1" applyAlignment="1">
      <alignment horizontal="center"/>
    </xf>
    <xf numFmtId="0" fontId="6" fillId="0" borderId="0" xfId="0" applyFont="1" applyAlignment="1">
      <alignment horizontal="left" wrapText="1"/>
    </xf>
    <xf numFmtId="0" fontId="4" fillId="2" borderId="1" xfId="0" applyFont="1" applyFill="1" applyBorder="1" applyAlignment="1">
      <alignment vertical="center"/>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 fillId="5" borderId="3"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3" xfId="0" applyFont="1" applyFill="1" applyBorder="1" applyAlignment="1">
      <alignment horizontal="center" vertical="center"/>
    </xf>
    <xf numFmtId="0" fontId="4" fillId="5" borderId="4" xfId="0" applyFont="1" applyFill="1" applyBorder="1" applyAlignment="1">
      <alignment horizontal="center" vertical="center"/>
    </xf>
    <xf numFmtId="0" fontId="10" fillId="0" borderId="2" xfId="0" applyFont="1" applyBorder="1" applyAlignment="1">
      <alignment horizontal="left" vertical="center" wrapText="1"/>
    </xf>
    <xf numFmtId="0" fontId="3" fillId="0" borderId="2" xfId="0" applyFont="1" applyBorder="1" applyAlignment="1">
      <alignment horizontal="center" vertical="center"/>
    </xf>
    <xf numFmtId="0" fontId="4" fillId="0" borderId="1" xfId="0" applyFont="1" applyBorder="1" applyAlignment="1" applyProtection="1">
      <alignment vertical="center" wrapText="1"/>
      <protection locked="0"/>
    </xf>
    <xf numFmtId="0" fontId="10" fillId="5" borderId="0" xfId="0" applyFont="1" applyFill="1" applyAlignment="1">
      <alignment horizontal="left" vertical="center"/>
    </xf>
    <xf numFmtId="0" fontId="4" fillId="0" borderId="1" xfId="0" applyFont="1" applyBorder="1" applyAlignment="1">
      <alignment vertical="center" wrapText="1"/>
    </xf>
    <xf numFmtId="0" fontId="3" fillId="5" borderId="3" xfId="0" applyFont="1" applyFill="1" applyBorder="1" applyAlignment="1">
      <alignment horizontal="left" vertical="center"/>
    </xf>
    <xf numFmtId="0" fontId="3" fillId="5" borderId="4" xfId="0" applyFont="1" applyFill="1" applyBorder="1" applyAlignment="1">
      <alignment horizontal="left" vertical="center"/>
    </xf>
    <xf numFmtId="0" fontId="4" fillId="4" borderId="1" xfId="0" applyFont="1" applyFill="1" applyBorder="1" applyAlignment="1">
      <alignment vertical="center"/>
    </xf>
    <xf numFmtId="0" fontId="5" fillId="0" borderId="0" xfId="0" applyFont="1" applyAlignment="1">
      <alignment horizontal="center"/>
    </xf>
    <xf numFmtId="0" fontId="5" fillId="0" borderId="0" xfId="0" quotePrefix="1" applyFont="1" applyAlignment="1">
      <alignment horizontal="left" vertical="center" wrapText="1"/>
    </xf>
    <xf numFmtId="0" fontId="5" fillId="0" borderId="0" xfId="0" applyFont="1" applyAlignment="1">
      <alignment horizontal="left" vertical="center" wrapText="1"/>
    </xf>
    <xf numFmtId="0" fontId="3" fillId="0" borderId="0" xfId="0" applyFont="1" applyAlignment="1">
      <alignment horizontal="left" vertical="center"/>
    </xf>
    <xf numFmtId="0" fontId="5" fillId="0" borderId="0" xfId="0" applyFont="1" applyAlignment="1">
      <alignment horizontal="left" wrapText="1"/>
    </xf>
    <xf numFmtId="0" fontId="5" fillId="0" borderId="0" xfId="0" applyFont="1" applyAlignment="1">
      <alignment horizontal="center" vertical="center"/>
    </xf>
    <xf numFmtId="0" fontId="3" fillId="5" borderId="1" xfId="0" applyFont="1" applyFill="1" applyBorder="1" applyAlignment="1">
      <alignment horizontal="left" vertical="center"/>
    </xf>
  </cellXfs>
  <cellStyles count="2">
    <cellStyle name="Normal" xfId="0" builtinId="0"/>
    <cellStyle name="Normal 2" xfId="1" xr:uid="{12B3B48A-69F0-44C4-AA01-13651BF5B1F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10.xml.rels><?xml version="1.0" encoding="UTF-8" standalone="yes"?>
<Relationships xmlns="http://schemas.openxmlformats.org/package/2006/relationships"><Relationship Id="rId1" Type="http://schemas.openxmlformats.org/officeDocument/2006/relationships/image" Target="../media/image1.wmf"/></Relationships>
</file>

<file path=xl/drawings/_rels/drawing11.xml.rels><?xml version="1.0" encoding="UTF-8" standalone="yes"?>
<Relationships xmlns="http://schemas.openxmlformats.org/package/2006/relationships"><Relationship Id="rId1" Type="http://schemas.openxmlformats.org/officeDocument/2006/relationships/image" Target="../media/image1.wmf"/></Relationships>
</file>

<file path=xl/drawings/_rels/drawing12.xml.rels><?xml version="1.0" encoding="UTF-8" standalone="yes"?>
<Relationships xmlns="http://schemas.openxmlformats.org/package/2006/relationships"><Relationship Id="rId1" Type="http://schemas.openxmlformats.org/officeDocument/2006/relationships/image" Target="../media/image1.wmf"/></Relationships>
</file>

<file path=xl/drawings/_rels/drawing13.xml.rels><?xml version="1.0" encoding="UTF-8" standalone="yes"?>
<Relationships xmlns="http://schemas.openxmlformats.org/package/2006/relationships"><Relationship Id="rId1" Type="http://schemas.openxmlformats.org/officeDocument/2006/relationships/image" Target="../media/image1.wmf"/></Relationships>
</file>

<file path=xl/drawings/_rels/drawing14.xml.rels><?xml version="1.0" encoding="UTF-8" standalone="yes"?>
<Relationships xmlns="http://schemas.openxmlformats.org/package/2006/relationships"><Relationship Id="rId1" Type="http://schemas.openxmlformats.org/officeDocument/2006/relationships/image" Target="../media/image1.wmf"/></Relationships>
</file>

<file path=xl/drawings/_rels/drawing15.xml.rels><?xml version="1.0" encoding="UTF-8" standalone="yes"?>
<Relationships xmlns="http://schemas.openxmlformats.org/package/2006/relationships"><Relationship Id="rId1" Type="http://schemas.openxmlformats.org/officeDocument/2006/relationships/image" Target="../media/image1.wmf"/></Relationships>
</file>

<file path=xl/drawings/_rels/drawing16.xml.rels><?xml version="1.0" encoding="UTF-8" standalone="yes"?>
<Relationships xmlns="http://schemas.openxmlformats.org/package/2006/relationships"><Relationship Id="rId1" Type="http://schemas.openxmlformats.org/officeDocument/2006/relationships/image" Target="../media/image1.wmf"/></Relationships>
</file>

<file path=xl/drawings/_rels/drawing17.xml.rels><?xml version="1.0" encoding="UTF-8" standalone="yes"?>
<Relationships xmlns="http://schemas.openxmlformats.org/package/2006/relationships"><Relationship Id="rId1" Type="http://schemas.openxmlformats.org/officeDocument/2006/relationships/image" Target="../media/image1.wmf"/></Relationships>
</file>

<file path=xl/drawings/_rels/drawing18.xml.rels><?xml version="1.0" encoding="UTF-8" standalone="yes"?>
<Relationships xmlns="http://schemas.openxmlformats.org/package/2006/relationships"><Relationship Id="rId1" Type="http://schemas.openxmlformats.org/officeDocument/2006/relationships/image" Target="../media/image1.wmf"/></Relationships>
</file>

<file path=xl/drawings/_rels/drawing19.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20.xml.rels><?xml version="1.0" encoding="UTF-8" standalone="yes"?>
<Relationships xmlns="http://schemas.openxmlformats.org/package/2006/relationships"><Relationship Id="rId1" Type="http://schemas.openxmlformats.org/officeDocument/2006/relationships/image" Target="../media/image1.wmf"/></Relationships>
</file>

<file path=xl/drawings/_rels/drawing2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2.xml.rels><?xml version="1.0" encoding="UTF-8" standalone="yes"?>
<Relationships xmlns="http://schemas.openxmlformats.org/package/2006/relationships"><Relationship Id="rId1" Type="http://schemas.openxmlformats.org/officeDocument/2006/relationships/image" Target="../media/image1.wmf"/></Relationships>
</file>

<file path=xl/drawings/_rels/drawing23.xml.rels><?xml version="1.0" encoding="UTF-8" standalone="yes"?>
<Relationships xmlns="http://schemas.openxmlformats.org/package/2006/relationships"><Relationship Id="rId1" Type="http://schemas.openxmlformats.org/officeDocument/2006/relationships/image" Target="../media/image1.wmf"/></Relationships>
</file>

<file path=xl/drawings/_rels/drawing24.xml.rels><?xml version="1.0" encoding="UTF-8" standalone="yes"?>
<Relationships xmlns="http://schemas.openxmlformats.org/package/2006/relationships"><Relationship Id="rId1" Type="http://schemas.openxmlformats.org/officeDocument/2006/relationships/image" Target="../media/image1.wmf"/></Relationships>
</file>

<file path=xl/drawings/_rels/drawing25.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4.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1.wmf"/></Relationships>
</file>

<file path=xl/drawings/_rels/drawing6.xml.rels><?xml version="1.0" encoding="UTF-8" standalone="yes"?>
<Relationships xmlns="http://schemas.openxmlformats.org/package/2006/relationships"><Relationship Id="rId1" Type="http://schemas.openxmlformats.org/officeDocument/2006/relationships/image" Target="../media/image1.wmf"/></Relationships>
</file>

<file path=xl/drawings/_rels/drawing7.xml.rels><?xml version="1.0" encoding="UTF-8" standalone="yes"?>
<Relationships xmlns="http://schemas.openxmlformats.org/package/2006/relationships"><Relationship Id="rId1" Type="http://schemas.openxmlformats.org/officeDocument/2006/relationships/image" Target="../media/image1.wmf"/></Relationships>
</file>

<file path=xl/drawings/_rels/drawing8.xml.rels><?xml version="1.0" encoding="UTF-8" standalone="yes"?>
<Relationships xmlns="http://schemas.openxmlformats.org/package/2006/relationships"><Relationship Id="rId1" Type="http://schemas.openxmlformats.org/officeDocument/2006/relationships/image" Target="../media/image1.wmf"/></Relationships>
</file>

<file path=xl/drawings/_rels/drawing9.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19653</xdr:colOff>
      <xdr:row>0</xdr:row>
      <xdr:rowOff>19653</xdr:rowOff>
    </xdr:from>
    <xdr:to>
      <xdr:col>0</xdr:col>
      <xdr:colOff>594554</xdr:colOff>
      <xdr:row>2</xdr:row>
      <xdr:rowOff>194788</xdr:rowOff>
    </xdr:to>
    <xdr:pic>
      <xdr:nvPicPr>
        <xdr:cNvPr id="3" name="Resim 2">
          <a:extLst>
            <a:ext uri="{FF2B5EF4-FFF2-40B4-BE49-F238E27FC236}">
              <a16:creationId xmlns:a16="http://schemas.microsoft.com/office/drawing/2014/main" id="{85B99F5E-E9C0-4F3D-9DAF-E70140415BF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653" y="19653"/>
          <a:ext cx="574901" cy="57518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21080</xdr:colOff>
      <xdr:row>0</xdr:row>
      <xdr:rowOff>21081</xdr:rowOff>
    </xdr:from>
    <xdr:to>
      <xdr:col>0</xdr:col>
      <xdr:colOff>597080</xdr:colOff>
      <xdr:row>2</xdr:row>
      <xdr:rowOff>194561</xdr:rowOff>
    </xdr:to>
    <xdr:pic>
      <xdr:nvPicPr>
        <xdr:cNvPr id="2" name="Resim 1">
          <a:extLst>
            <a:ext uri="{FF2B5EF4-FFF2-40B4-BE49-F238E27FC236}">
              <a16:creationId xmlns:a16="http://schemas.microsoft.com/office/drawing/2014/main" id="{B54B30B0-7C2C-484A-8994-55240EA47F83}"/>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80" y="21081"/>
          <a:ext cx="576000" cy="57353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18699</xdr:colOff>
      <xdr:row>0</xdr:row>
      <xdr:rowOff>21081</xdr:rowOff>
    </xdr:from>
    <xdr:to>
      <xdr:col>0</xdr:col>
      <xdr:colOff>594699</xdr:colOff>
      <xdr:row>2</xdr:row>
      <xdr:rowOff>193431</xdr:rowOff>
    </xdr:to>
    <xdr:pic>
      <xdr:nvPicPr>
        <xdr:cNvPr id="3" name="Resim 2">
          <a:extLst>
            <a:ext uri="{FF2B5EF4-FFF2-40B4-BE49-F238E27FC236}">
              <a16:creationId xmlns:a16="http://schemas.microsoft.com/office/drawing/2014/main" id="{8837974B-B779-41B9-95E9-C7E75AAEEB1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699" y="21081"/>
          <a:ext cx="576000" cy="5724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16318</xdr:colOff>
      <xdr:row>0</xdr:row>
      <xdr:rowOff>16319</xdr:rowOff>
    </xdr:from>
    <xdr:to>
      <xdr:col>0</xdr:col>
      <xdr:colOff>592318</xdr:colOff>
      <xdr:row>2</xdr:row>
      <xdr:rowOff>195278</xdr:rowOff>
    </xdr:to>
    <xdr:pic>
      <xdr:nvPicPr>
        <xdr:cNvPr id="2" name="Resim 1">
          <a:extLst>
            <a:ext uri="{FF2B5EF4-FFF2-40B4-BE49-F238E27FC236}">
              <a16:creationId xmlns:a16="http://schemas.microsoft.com/office/drawing/2014/main" id="{3BA0506F-6ADE-468E-80C8-44DC96D022C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18" y="16319"/>
          <a:ext cx="576000" cy="57900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18699</xdr:colOff>
      <xdr:row>0</xdr:row>
      <xdr:rowOff>16319</xdr:rowOff>
    </xdr:from>
    <xdr:to>
      <xdr:col>0</xdr:col>
      <xdr:colOff>594699</xdr:colOff>
      <xdr:row>2</xdr:row>
      <xdr:rowOff>196859</xdr:rowOff>
    </xdr:to>
    <xdr:pic>
      <xdr:nvPicPr>
        <xdr:cNvPr id="2" name="Resim 1">
          <a:extLst>
            <a:ext uri="{FF2B5EF4-FFF2-40B4-BE49-F238E27FC236}">
              <a16:creationId xmlns:a16="http://schemas.microsoft.com/office/drawing/2014/main" id="{8F9BDA5C-470A-417D-BBE7-4E5FA9AF8151}"/>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699" y="16319"/>
          <a:ext cx="576000" cy="58059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25843</xdr:colOff>
      <xdr:row>0</xdr:row>
      <xdr:rowOff>23462</xdr:rowOff>
    </xdr:from>
    <xdr:to>
      <xdr:col>0</xdr:col>
      <xdr:colOff>601843</xdr:colOff>
      <xdr:row>2</xdr:row>
      <xdr:rowOff>193810</xdr:rowOff>
    </xdr:to>
    <xdr:pic>
      <xdr:nvPicPr>
        <xdr:cNvPr id="2" name="Resim 1">
          <a:extLst>
            <a:ext uri="{FF2B5EF4-FFF2-40B4-BE49-F238E27FC236}">
              <a16:creationId xmlns:a16="http://schemas.microsoft.com/office/drawing/2014/main" id="{953DBFD8-05DD-4EE0-9B05-7B873A979D43}"/>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843" y="23462"/>
          <a:ext cx="576000" cy="570398"/>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19392</xdr:colOff>
      <xdr:row>0</xdr:row>
      <xdr:rowOff>22112</xdr:rowOff>
    </xdr:from>
    <xdr:to>
      <xdr:col>0</xdr:col>
      <xdr:colOff>595392</xdr:colOff>
      <xdr:row>2</xdr:row>
      <xdr:rowOff>194462</xdr:rowOff>
    </xdr:to>
    <xdr:pic>
      <xdr:nvPicPr>
        <xdr:cNvPr id="2" name="Resim 1">
          <a:extLst>
            <a:ext uri="{FF2B5EF4-FFF2-40B4-BE49-F238E27FC236}">
              <a16:creationId xmlns:a16="http://schemas.microsoft.com/office/drawing/2014/main" id="{85BF432D-BD7E-44A9-8738-94462D0B9B2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392" y="22112"/>
          <a:ext cx="576000" cy="5724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23810</xdr:colOff>
      <xdr:row>0</xdr:row>
      <xdr:rowOff>21429</xdr:rowOff>
    </xdr:from>
    <xdr:to>
      <xdr:col>0</xdr:col>
      <xdr:colOff>599810</xdr:colOff>
      <xdr:row>2</xdr:row>
      <xdr:rowOff>193779</xdr:rowOff>
    </xdr:to>
    <xdr:pic>
      <xdr:nvPicPr>
        <xdr:cNvPr id="3" name="Resim 2">
          <a:extLst>
            <a:ext uri="{FF2B5EF4-FFF2-40B4-BE49-F238E27FC236}">
              <a16:creationId xmlns:a16="http://schemas.microsoft.com/office/drawing/2014/main" id="{D6EB0DB4-F98F-4DA5-9783-B7D93A7E598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0" y="21429"/>
          <a:ext cx="576000" cy="5724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21429</xdr:colOff>
      <xdr:row>0</xdr:row>
      <xdr:rowOff>21429</xdr:rowOff>
    </xdr:from>
    <xdr:to>
      <xdr:col>0</xdr:col>
      <xdr:colOff>597429</xdr:colOff>
      <xdr:row>2</xdr:row>
      <xdr:rowOff>193779</xdr:rowOff>
    </xdr:to>
    <xdr:pic>
      <xdr:nvPicPr>
        <xdr:cNvPr id="2" name="Resim 1">
          <a:extLst>
            <a:ext uri="{FF2B5EF4-FFF2-40B4-BE49-F238E27FC236}">
              <a16:creationId xmlns:a16="http://schemas.microsoft.com/office/drawing/2014/main" id="{2DE4C802-55BB-43A4-858F-6CBB217E521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429" y="21429"/>
          <a:ext cx="576000" cy="5724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21772</xdr:colOff>
      <xdr:row>0</xdr:row>
      <xdr:rowOff>22113</xdr:rowOff>
    </xdr:from>
    <xdr:to>
      <xdr:col>0</xdr:col>
      <xdr:colOff>597772</xdr:colOff>
      <xdr:row>2</xdr:row>
      <xdr:rowOff>195327</xdr:rowOff>
    </xdr:to>
    <xdr:pic>
      <xdr:nvPicPr>
        <xdr:cNvPr id="2" name="Resim 1">
          <a:extLst>
            <a:ext uri="{FF2B5EF4-FFF2-40B4-BE49-F238E27FC236}">
              <a16:creationId xmlns:a16="http://schemas.microsoft.com/office/drawing/2014/main" id="{96C11233-4694-4A15-A47B-079100361D3B}"/>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772" y="22113"/>
          <a:ext cx="576000" cy="573264"/>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18699</xdr:colOff>
      <xdr:row>0</xdr:row>
      <xdr:rowOff>18700</xdr:rowOff>
    </xdr:from>
    <xdr:to>
      <xdr:col>0</xdr:col>
      <xdr:colOff>594699</xdr:colOff>
      <xdr:row>2</xdr:row>
      <xdr:rowOff>196857</xdr:rowOff>
    </xdr:to>
    <xdr:pic>
      <xdr:nvPicPr>
        <xdr:cNvPr id="2" name="Resim 1">
          <a:extLst>
            <a:ext uri="{FF2B5EF4-FFF2-40B4-BE49-F238E27FC236}">
              <a16:creationId xmlns:a16="http://schemas.microsoft.com/office/drawing/2014/main" id="{A5DEDE55-751B-4C24-945C-505A53F617B4}"/>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699" y="18700"/>
          <a:ext cx="576000" cy="57820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22678</xdr:colOff>
      <xdr:row>0</xdr:row>
      <xdr:rowOff>17623</xdr:rowOff>
    </xdr:from>
    <xdr:to>
      <xdr:col>0</xdr:col>
      <xdr:colOff>597579</xdr:colOff>
      <xdr:row>2</xdr:row>
      <xdr:rowOff>193415</xdr:rowOff>
    </xdr:to>
    <xdr:pic>
      <xdr:nvPicPr>
        <xdr:cNvPr id="2" name="Resim 1">
          <a:extLst>
            <a:ext uri="{FF2B5EF4-FFF2-40B4-BE49-F238E27FC236}">
              <a16:creationId xmlns:a16="http://schemas.microsoft.com/office/drawing/2014/main" id="{8B7AC0BE-D331-4C2B-B08F-A696961A9A4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678" y="17623"/>
          <a:ext cx="574901" cy="575842"/>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22383</xdr:colOff>
      <xdr:row>0</xdr:row>
      <xdr:rowOff>22382</xdr:rowOff>
    </xdr:from>
    <xdr:to>
      <xdr:col>0</xdr:col>
      <xdr:colOff>598383</xdr:colOff>
      <xdr:row>2</xdr:row>
      <xdr:rowOff>194732</xdr:rowOff>
    </xdr:to>
    <xdr:pic>
      <xdr:nvPicPr>
        <xdr:cNvPr id="2" name="Resim 1">
          <a:extLst>
            <a:ext uri="{FF2B5EF4-FFF2-40B4-BE49-F238E27FC236}">
              <a16:creationId xmlns:a16="http://schemas.microsoft.com/office/drawing/2014/main" id="{0404C2DC-D91D-4F8D-805F-68D7656104E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383" y="22382"/>
          <a:ext cx="576000" cy="5724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22383</xdr:colOff>
      <xdr:row>0</xdr:row>
      <xdr:rowOff>22382</xdr:rowOff>
    </xdr:from>
    <xdr:to>
      <xdr:col>0</xdr:col>
      <xdr:colOff>598383</xdr:colOff>
      <xdr:row>2</xdr:row>
      <xdr:rowOff>194732</xdr:rowOff>
    </xdr:to>
    <xdr:pic>
      <xdr:nvPicPr>
        <xdr:cNvPr id="3" name="Resim 2">
          <a:extLst>
            <a:ext uri="{FF2B5EF4-FFF2-40B4-BE49-F238E27FC236}">
              <a16:creationId xmlns:a16="http://schemas.microsoft.com/office/drawing/2014/main" id="{E91FD5DE-331F-4523-B626-DFAFEFF3DD14}"/>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383" y="22382"/>
          <a:ext cx="576000" cy="57240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15240</xdr:colOff>
      <xdr:row>0</xdr:row>
      <xdr:rowOff>15240</xdr:rowOff>
    </xdr:from>
    <xdr:to>
      <xdr:col>0</xdr:col>
      <xdr:colOff>591240</xdr:colOff>
      <xdr:row>2</xdr:row>
      <xdr:rowOff>191190</xdr:rowOff>
    </xdr:to>
    <xdr:pic>
      <xdr:nvPicPr>
        <xdr:cNvPr id="2" name="Resim 1">
          <a:extLst>
            <a:ext uri="{FF2B5EF4-FFF2-40B4-BE49-F238E27FC236}">
              <a16:creationId xmlns:a16="http://schemas.microsoft.com/office/drawing/2014/main" id="{20F9165D-1B86-492A-BDC6-E74F19BA3F63}"/>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 y="15240"/>
          <a:ext cx="576000" cy="57600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15240</xdr:colOff>
      <xdr:row>0</xdr:row>
      <xdr:rowOff>15240</xdr:rowOff>
    </xdr:from>
    <xdr:to>
      <xdr:col>0</xdr:col>
      <xdr:colOff>591240</xdr:colOff>
      <xdr:row>2</xdr:row>
      <xdr:rowOff>191190</xdr:rowOff>
    </xdr:to>
    <xdr:pic>
      <xdr:nvPicPr>
        <xdr:cNvPr id="2" name="Resim 1">
          <a:extLst>
            <a:ext uri="{FF2B5EF4-FFF2-40B4-BE49-F238E27FC236}">
              <a16:creationId xmlns:a16="http://schemas.microsoft.com/office/drawing/2014/main" id="{B8EC5AED-7550-40B0-AFA0-FDDEC0F33E4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 y="15240"/>
          <a:ext cx="576000" cy="57600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15240</xdr:colOff>
      <xdr:row>0</xdr:row>
      <xdr:rowOff>15240</xdr:rowOff>
    </xdr:from>
    <xdr:to>
      <xdr:col>0</xdr:col>
      <xdr:colOff>591240</xdr:colOff>
      <xdr:row>2</xdr:row>
      <xdr:rowOff>191190</xdr:rowOff>
    </xdr:to>
    <xdr:pic>
      <xdr:nvPicPr>
        <xdr:cNvPr id="2" name="Resim 1">
          <a:extLst>
            <a:ext uri="{FF2B5EF4-FFF2-40B4-BE49-F238E27FC236}">
              <a16:creationId xmlns:a16="http://schemas.microsoft.com/office/drawing/2014/main" id="{7787CB2B-42E0-4AF7-8D51-E42827C4D6FC}"/>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 y="15240"/>
          <a:ext cx="576000" cy="57600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15240</xdr:colOff>
      <xdr:row>0</xdr:row>
      <xdr:rowOff>15240</xdr:rowOff>
    </xdr:from>
    <xdr:to>
      <xdr:col>0</xdr:col>
      <xdr:colOff>591240</xdr:colOff>
      <xdr:row>2</xdr:row>
      <xdr:rowOff>196633</xdr:rowOff>
    </xdr:to>
    <xdr:pic>
      <xdr:nvPicPr>
        <xdr:cNvPr id="2" name="Resim 1">
          <a:extLst>
            <a:ext uri="{FF2B5EF4-FFF2-40B4-BE49-F238E27FC236}">
              <a16:creationId xmlns:a16="http://schemas.microsoft.com/office/drawing/2014/main" id="{5F4E030A-EBA2-4BE2-A19D-DF39B06135FE}"/>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 y="15240"/>
          <a:ext cx="576000" cy="576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18699</xdr:colOff>
      <xdr:row>0</xdr:row>
      <xdr:rowOff>16319</xdr:rowOff>
    </xdr:from>
    <xdr:to>
      <xdr:col>0</xdr:col>
      <xdr:colOff>594699</xdr:colOff>
      <xdr:row>2</xdr:row>
      <xdr:rowOff>194886</xdr:rowOff>
    </xdr:to>
    <xdr:pic>
      <xdr:nvPicPr>
        <xdr:cNvPr id="2" name="Resim 1">
          <a:extLst>
            <a:ext uri="{FF2B5EF4-FFF2-40B4-BE49-F238E27FC236}">
              <a16:creationId xmlns:a16="http://schemas.microsoft.com/office/drawing/2014/main" id="{13ECBDB1-98FE-4C32-9B42-8F413D6640C3}"/>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699" y="16319"/>
          <a:ext cx="576000" cy="5786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21080</xdr:colOff>
      <xdr:row>0</xdr:row>
      <xdr:rowOff>21081</xdr:rowOff>
    </xdr:from>
    <xdr:to>
      <xdr:col>0</xdr:col>
      <xdr:colOff>597080</xdr:colOff>
      <xdr:row>2</xdr:row>
      <xdr:rowOff>195139</xdr:rowOff>
    </xdr:to>
    <xdr:pic>
      <xdr:nvPicPr>
        <xdr:cNvPr id="2" name="Resim 1">
          <a:extLst>
            <a:ext uri="{FF2B5EF4-FFF2-40B4-BE49-F238E27FC236}">
              <a16:creationId xmlns:a16="http://schemas.microsoft.com/office/drawing/2014/main" id="{AA8C365A-56AB-4DE6-8AAF-EED1BC9325D6}"/>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80" y="21081"/>
          <a:ext cx="576000" cy="57410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16318</xdr:colOff>
      <xdr:row>0</xdr:row>
      <xdr:rowOff>16319</xdr:rowOff>
    </xdr:from>
    <xdr:to>
      <xdr:col>0</xdr:col>
      <xdr:colOff>592318</xdr:colOff>
      <xdr:row>2</xdr:row>
      <xdr:rowOff>195246</xdr:rowOff>
    </xdr:to>
    <xdr:pic>
      <xdr:nvPicPr>
        <xdr:cNvPr id="2" name="Resim 1">
          <a:extLst>
            <a:ext uri="{FF2B5EF4-FFF2-40B4-BE49-F238E27FC236}">
              <a16:creationId xmlns:a16="http://schemas.microsoft.com/office/drawing/2014/main" id="{09ADAFCE-261A-4BC9-B15A-6FC1F82188BE}"/>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318" y="16319"/>
          <a:ext cx="576000" cy="57897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21080</xdr:colOff>
      <xdr:row>0</xdr:row>
      <xdr:rowOff>21081</xdr:rowOff>
    </xdr:from>
    <xdr:to>
      <xdr:col>0</xdr:col>
      <xdr:colOff>597080</xdr:colOff>
      <xdr:row>2</xdr:row>
      <xdr:rowOff>191940</xdr:rowOff>
    </xdr:to>
    <xdr:pic>
      <xdr:nvPicPr>
        <xdr:cNvPr id="2" name="Resim 1">
          <a:extLst>
            <a:ext uri="{FF2B5EF4-FFF2-40B4-BE49-F238E27FC236}">
              <a16:creationId xmlns:a16="http://schemas.microsoft.com/office/drawing/2014/main" id="{26569A36-4794-4314-A5B7-8E47627534AA}"/>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80" y="21081"/>
          <a:ext cx="576000" cy="57090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18699</xdr:colOff>
      <xdr:row>0</xdr:row>
      <xdr:rowOff>21081</xdr:rowOff>
    </xdr:from>
    <xdr:to>
      <xdr:col>0</xdr:col>
      <xdr:colOff>594699</xdr:colOff>
      <xdr:row>2</xdr:row>
      <xdr:rowOff>193001</xdr:rowOff>
    </xdr:to>
    <xdr:pic>
      <xdr:nvPicPr>
        <xdr:cNvPr id="2" name="Resim 1">
          <a:extLst>
            <a:ext uri="{FF2B5EF4-FFF2-40B4-BE49-F238E27FC236}">
              <a16:creationId xmlns:a16="http://schemas.microsoft.com/office/drawing/2014/main" id="{F382C460-FFF0-443C-80E6-2E10265FB21D}"/>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699" y="21081"/>
          <a:ext cx="576000" cy="57197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21080</xdr:colOff>
      <xdr:row>0</xdr:row>
      <xdr:rowOff>21081</xdr:rowOff>
    </xdr:from>
    <xdr:to>
      <xdr:col>0</xdr:col>
      <xdr:colOff>597080</xdr:colOff>
      <xdr:row>2</xdr:row>
      <xdr:rowOff>192269</xdr:rowOff>
    </xdr:to>
    <xdr:pic>
      <xdr:nvPicPr>
        <xdr:cNvPr id="2" name="Resim 1">
          <a:extLst>
            <a:ext uri="{FF2B5EF4-FFF2-40B4-BE49-F238E27FC236}">
              <a16:creationId xmlns:a16="http://schemas.microsoft.com/office/drawing/2014/main" id="{C64A8B8E-F2BE-4A51-AA5D-23745B1922EA}"/>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80" y="21081"/>
          <a:ext cx="576000" cy="571238"/>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21080</xdr:colOff>
      <xdr:row>0</xdr:row>
      <xdr:rowOff>21081</xdr:rowOff>
    </xdr:from>
    <xdr:to>
      <xdr:col>0</xdr:col>
      <xdr:colOff>597080</xdr:colOff>
      <xdr:row>2</xdr:row>
      <xdr:rowOff>196351</xdr:rowOff>
    </xdr:to>
    <xdr:pic>
      <xdr:nvPicPr>
        <xdr:cNvPr id="2" name="Resim 1">
          <a:extLst>
            <a:ext uri="{FF2B5EF4-FFF2-40B4-BE49-F238E27FC236}">
              <a16:creationId xmlns:a16="http://schemas.microsoft.com/office/drawing/2014/main" id="{89041622-AE0A-47B7-AED4-ACD665678D8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080" y="21081"/>
          <a:ext cx="576000" cy="575320"/>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0EC24B-DEC3-4606-90C1-CBD6949E3DBE}">
  <dimension ref="A1:G42"/>
  <sheetViews>
    <sheetView workbookViewId="0">
      <selection activeCell="B18" sqref="B18"/>
    </sheetView>
  </sheetViews>
  <sheetFormatPr defaultColWidth="9.109375" defaultRowHeight="14.4" x14ac:dyDescent="0.3"/>
  <cols>
    <col min="1" max="1" width="73.77734375" style="3" bestFit="1" customWidth="1"/>
    <col min="2" max="2" width="48.44140625" style="3" bestFit="1" customWidth="1"/>
    <col min="3" max="3" width="39.77734375" style="3" bestFit="1" customWidth="1"/>
    <col min="4" max="4" width="32.21875" style="3" bestFit="1" customWidth="1"/>
    <col min="5" max="5" width="42.88671875" style="3" bestFit="1" customWidth="1"/>
    <col min="6" max="6" width="38.33203125" style="3" bestFit="1" customWidth="1"/>
    <col min="7" max="7" width="40.21875" style="3" bestFit="1" customWidth="1"/>
    <col min="8" max="16384" width="9.109375" style="3"/>
  </cols>
  <sheetData>
    <row r="1" spans="1:7" x14ac:dyDescent="0.3">
      <c r="A1" s="2" t="s">
        <v>334</v>
      </c>
      <c r="B1" s="2" t="s">
        <v>349</v>
      </c>
      <c r="C1" s="2" t="s">
        <v>350</v>
      </c>
      <c r="D1" s="2" t="s">
        <v>351</v>
      </c>
      <c r="E1" s="2" t="s">
        <v>352</v>
      </c>
      <c r="F1" s="2" t="s">
        <v>353</v>
      </c>
      <c r="G1" s="2" t="s">
        <v>354</v>
      </c>
    </row>
    <row r="2" spans="1:7" x14ac:dyDescent="0.3">
      <c r="A2" s="3" t="s">
        <v>355</v>
      </c>
      <c r="B2" s="3" t="s">
        <v>356</v>
      </c>
      <c r="C2" s="3" t="s">
        <v>357</v>
      </c>
      <c r="D2" s="3" t="s">
        <v>358</v>
      </c>
      <c r="E2" s="3" t="s">
        <v>359</v>
      </c>
      <c r="F2" s="3" t="s">
        <v>360</v>
      </c>
      <c r="G2" s="3" t="s">
        <v>361</v>
      </c>
    </row>
    <row r="3" spans="1:7" x14ac:dyDescent="0.3">
      <c r="A3" s="3" t="s">
        <v>362</v>
      </c>
      <c r="B3" s="3" t="s">
        <v>363</v>
      </c>
      <c r="C3" s="3" t="s">
        <v>364</v>
      </c>
      <c r="D3" s="3" t="s">
        <v>365</v>
      </c>
      <c r="E3" s="3" t="s">
        <v>366</v>
      </c>
    </row>
    <row r="4" spans="1:7" x14ac:dyDescent="0.3">
      <c r="A4" s="3" t="s">
        <v>367</v>
      </c>
      <c r="B4" s="3" t="s">
        <v>368</v>
      </c>
      <c r="C4" s="3" t="s">
        <v>369</v>
      </c>
      <c r="D4" s="3" t="s">
        <v>370</v>
      </c>
      <c r="E4" s="3" t="s">
        <v>371</v>
      </c>
    </row>
    <row r="5" spans="1:7" x14ac:dyDescent="0.3">
      <c r="A5" s="3" t="s">
        <v>372</v>
      </c>
      <c r="B5" s="3" t="s">
        <v>373</v>
      </c>
      <c r="C5" s="3" t="s">
        <v>374</v>
      </c>
      <c r="D5" s="3" t="s">
        <v>375</v>
      </c>
      <c r="E5" s="3" t="s">
        <v>376</v>
      </c>
    </row>
    <row r="6" spans="1:7" x14ac:dyDescent="0.3">
      <c r="A6" s="3" t="s">
        <v>377</v>
      </c>
      <c r="B6" s="3" t="s">
        <v>378</v>
      </c>
      <c r="C6" s="3" t="s">
        <v>379</v>
      </c>
      <c r="D6" s="3" t="s">
        <v>380</v>
      </c>
      <c r="E6" s="3" t="s">
        <v>381</v>
      </c>
    </row>
    <row r="7" spans="1:7" x14ac:dyDescent="0.3">
      <c r="A7" s="3" t="s">
        <v>382</v>
      </c>
      <c r="B7" s="3" t="s">
        <v>383</v>
      </c>
      <c r="C7" s="3" t="s">
        <v>384</v>
      </c>
      <c r="E7" s="3" t="s">
        <v>385</v>
      </c>
    </row>
    <row r="8" spans="1:7" x14ac:dyDescent="0.3">
      <c r="A8" s="3" t="s">
        <v>386</v>
      </c>
      <c r="B8" s="3" t="s">
        <v>387</v>
      </c>
      <c r="C8" s="3" t="s">
        <v>388</v>
      </c>
      <c r="E8" s="3" t="s">
        <v>389</v>
      </c>
    </row>
    <row r="9" spans="1:7" x14ac:dyDescent="0.3">
      <c r="A9" s="3" t="s">
        <v>390</v>
      </c>
      <c r="B9" s="3" t="s">
        <v>391</v>
      </c>
      <c r="C9" s="3" t="s">
        <v>392</v>
      </c>
      <c r="E9" s="3" t="s">
        <v>393</v>
      </c>
    </row>
    <row r="10" spans="1:7" x14ac:dyDescent="0.3">
      <c r="A10" s="3" t="s">
        <v>394</v>
      </c>
      <c r="B10" s="3" t="s">
        <v>395</v>
      </c>
      <c r="C10" s="3" t="s">
        <v>396</v>
      </c>
      <c r="E10" s="3" t="s">
        <v>397</v>
      </c>
    </row>
    <row r="11" spans="1:7" x14ac:dyDescent="0.3">
      <c r="A11" s="3" t="s">
        <v>398</v>
      </c>
      <c r="B11" s="3" t="s">
        <v>399</v>
      </c>
      <c r="C11" s="3" t="s">
        <v>400</v>
      </c>
      <c r="E11" s="3" t="s">
        <v>401</v>
      </c>
    </row>
    <row r="12" spans="1:7" x14ac:dyDescent="0.3">
      <c r="A12" s="3" t="s">
        <v>402</v>
      </c>
      <c r="B12" s="3" t="s">
        <v>403</v>
      </c>
      <c r="C12" s="3" t="s">
        <v>404</v>
      </c>
      <c r="E12" s="3" t="s">
        <v>405</v>
      </c>
    </row>
    <row r="13" spans="1:7" x14ac:dyDescent="0.3">
      <c r="A13" s="3" t="s">
        <v>406</v>
      </c>
      <c r="B13" s="3" t="s">
        <v>407</v>
      </c>
      <c r="C13" s="3" t="s">
        <v>408</v>
      </c>
      <c r="E13" s="3" t="s">
        <v>409</v>
      </c>
    </row>
    <row r="14" spans="1:7" x14ac:dyDescent="0.3">
      <c r="A14" s="3" t="s">
        <v>410</v>
      </c>
      <c r="B14" s="3" t="s">
        <v>411</v>
      </c>
      <c r="C14" s="3" t="s">
        <v>553</v>
      </c>
      <c r="E14" s="3" t="s">
        <v>412</v>
      </c>
    </row>
    <row r="15" spans="1:7" x14ac:dyDescent="0.3">
      <c r="A15" s="3" t="s">
        <v>413</v>
      </c>
      <c r="B15" s="3" t="s">
        <v>414</v>
      </c>
      <c r="C15" s="3" t="s">
        <v>415</v>
      </c>
      <c r="E15" s="3" t="s">
        <v>542</v>
      </c>
    </row>
    <row r="16" spans="1:7" x14ac:dyDescent="0.3">
      <c r="A16" s="3" t="s">
        <v>416</v>
      </c>
    </row>
    <row r="17" spans="1:1" x14ac:dyDescent="0.3">
      <c r="A17" s="3" t="s">
        <v>417</v>
      </c>
    </row>
    <row r="18" spans="1:1" x14ac:dyDescent="0.3">
      <c r="A18" s="3" t="s">
        <v>418</v>
      </c>
    </row>
    <row r="19" spans="1:1" x14ac:dyDescent="0.3">
      <c r="A19" s="3" t="s">
        <v>419</v>
      </c>
    </row>
    <row r="20" spans="1:1" x14ac:dyDescent="0.3">
      <c r="A20" s="3" t="s">
        <v>420</v>
      </c>
    </row>
    <row r="21" spans="1:1" x14ac:dyDescent="0.3">
      <c r="A21" s="3" t="s">
        <v>421</v>
      </c>
    </row>
    <row r="22" spans="1:1" x14ac:dyDescent="0.3">
      <c r="A22" s="3" t="s">
        <v>422</v>
      </c>
    </row>
    <row r="23" spans="1:1" x14ac:dyDescent="0.3">
      <c r="A23" s="3" t="s">
        <v>423</v>
      </c>
    </row>
    <row r="24" spans="1:1" x14ac:dyDescent="0.3">
      <c r="A24" s="3" t="s">
        <v>424</v>
      </c>
    </row>
    <row r="25" spans="1:1" x14ac:dyDescent="0.3">
      <c r="A25" s="3" t="s">
        <v>425</v>
      </c>
    </row>
    <row r="26" spans="1:1" x14ac:dyDescent="0.3">
      <c r="A26" s="3" t="s">
        <v>426</v>
      </c>
    </row>
    <row r="27" spans="1:1" x14ac:dyDescent="0.3">
      <c r="A27" s="3" t="s">
        <v>427</v>
      </c>
    </row>
    <row r="28" spans="1:1" x14ac:dyDescent="0.3">
      <c r="A28" s="3" t="s">
        <v>428</v>
      </c>
    </row>
    <row r="29" spans="1:1" x14ac:dyDescent="0.3">
      <c r="A29" s="3" t="s">
        <v>429</v>
      </c>
    </row>
    <row r="30" spans="1:1" x14ac:dyDescent="0.3">
      <c r="A30" s="3" t="s">
        <v>430</v>
      </c>
    </row>
    <row r="31" spans="1:1" x14ac:dyDescent="0.3">
      <c r="A31" s="3" t="s">
        <v>431</v>
      </c>
    </row>
    <row r="32" spans="1:1" x14ac:dyDescent="0.3">
      <c r="A32" s="3" t="s">
        <v>432</v>
      </c>
    </row>
    <row r="33" spans="1:1" x14ac:dyDescent="0.3">
      <c r="A33" s="3" t="s">
        <v>433</v>
      </c>
    </row>
    <row r="34" spans="1:1" x14ac:dyDescent="0.3">
      <c r="A34" s="3" t="s">
        <v>434</v>
      </c>
    </row>
    <row r="35" spans="1:1" x14ac:dyDescent="0.3">
      <c r="A35" s="3" t="s">
        <v>435</v>
      </c>
    </row>
    <row r="36" spans="1:1" x14ac:dyDescent="0.3">
      <c r="A36" s="3" t="s">
        <v>436</v>
      </c>
    </row>
    <row r="37" spans="1:1" x14ac:dyDescent="0.3">
      <c r="A37" s="3" t="s">
        <v>437</v>
      </c>
    </row>
    <row r="38" spans="1:1" x14ac:dyDescent="0.3">
      <c r="A38" s="3" t="s">
        <v>438</v>
      </c>
    </row>
    <row r="39" spans="1:1" x14ac:dyDescent="0.3">
      <c r="A39" s="3" t="s">
        <v>439</v>
      </c>
    </row>
    <row r="40" spans="1:1" x14ac:dyDescent="0.3">
      <c r="A40" s="3" t="s">
        <v>440</v>
      </c>
    </row>
    <row r="41" spans="1:1" x14ac:dyDescent="0.3">
      <c r="A41" s="3" t="s">
        <v>441</v>
      </c>
    </row>
    <row r="42" spans="1:1" x14ac:dyDescent="0.3">
      <c r="A42" s="3" t="s">
        <v>541</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09D94-992A-4AAD-8EC8-AE1D4F1C47F5}">
  <sheetPr>
    <pageSetUpPr fitToPage="1"/>
  </sheetPr>
  <dimension ref="A1:J56"/>
  <sheetViews>
    <sheetView zoomScaleNormal="100" workbookViewId="0">
      <selection activeCell="A9" sqref="A9"/>
    </sheetView>
  </sheetViews>
  <sheetFormatPr defaultColWidth="9.109375" defaultRowHeight="13.2" x14ac:dyDescent="0.25"/>
  <cols>
    <col min="1" max="1" width="16.77734375" style="14" bestFit="1" customWidth="1"/>
    <col min="2" max="2" width="16.77734375" style="14" customWidth="1"/>
    <col min="3" max="9" width="9.109375" style="14"/>
    <col min="10" max="10" width="9.6640625" style="14" customWidth="1"/>
    <col min="11" max="16384" width="9.109375" style="14"/>
  </cols>
  <sheetData>
    <row r="1" spans="1:10" ht="15.9" customHeight="1" x14ac:dyDescent="0.25">
      <c r="A1" s="74" t="s">
        <v>447</v>
      </c>
      <c r="B1" s="76"/>
      <c r="C1" s="77" t="str">
        <f>IF('Birim Bilgileri'!B1&lt;&gt;"",'Birim Bilgileri'!B1,"")</f>
        <v>Teknik Bilimler Meslek Yüksekokulu</v>
      </c>
      <c r="D1" s="78"/>
      <c r="E1" s="78"/>
      <c r="F1" s="78"/>
      <c r="G1" s="78"/>
      <c r="H1" s="78"/>
      <c r="I1" s="78"/>
      <c r="J1" s="79"/>
    </row>
    <row r="2" spans="1:10" ht="15.9" customHeight="1" x14ac:dyDescent="0.25">
      <c r="A2" s="74" t="s">
        <v>446</v>
      </c>
      <c r="B2" s="76"/>
      <c r="C2" s="77" t="str">
        <f>IF('Birim Bilgileri'!B2&lt;&gt;"",'Birim Bilgileri'!B2,"")</f>
        <v>Makine ve Metal Teknolojileri Bölümü</v>
      </c>
      <c r="D2" s="78"/>
      <c r="E2" s="78"/>
      <c r="F2" s="78"/>
      <c r="G2" s="78"/>
      <c r="H2" s="78"/>
      <c r="I2" s="78"/>
      <c r="J2" s="79"/>
    </row>
    <row r="3" spans="1:10" ht="15.9" customHeight="1" x14ac:dyDescent="0.25">
      <c r="A3" s="74" t="s">
        <v>445</v>
      </c>
      <c r="B3" s="76"/>
      <c r="C3" s="77">
        <f>IF('Birim Bilgileri'!B3&lt;&gt;"",'Birim Bilgileri'!B3,"")</f>
        <v>2023</v>
      </c>
      <c r="D3" s="78"/>
      <c r="E3" s="78"/>
      <c r="F3" s="78"/>
      <c r="G3" s="78"/>
      <c r="H3" s="78"/>
      <c r="I3" s="78"/>
      <c r="J3" s="79"/>
    </row>
    <row r="4" spans="1:10" x14ac:dyDescent="0.25">
      <c r="A4" s="73"/>
      <c r="B4" s="73"/>
      <c r="C4" s="73"/>
      <c r="D4" s="73"/>
      <c r="E4" s="73"/>
      <c r="F4" s="73"/>
      <c r="G4" s="73"/>
      <c r="H4" s="73"/>
      <c r="I4" s="73"/>
      <c r="J4" s="73"/>
    </row>
    <row r="5" spans="1:10" ht="30" customHeight="1" x14ac:dyDescent="0.25">
      <c r="A5" s="109" t="s">
        <v>543</v>
      </c>
      <c r="B5" s="109"/>
      <c r="C5" s="109"/>
      <c r="D5" s="109"/>
      <c r="E5" s="109"/>
      <c r="F5" s="109"/>
      <c r="G5" s="109"/>
      <c r="H5" s="109"/>
      <c r="I5" s="109"/>
      <c r="J5" s="109"/>
    </row>
    <row r="6" spans="1:10" ht="14.25" customHeight="1" x14ac:dyDescent="0.25">
      <c r="A6" s="84" t="s">
        <v>479</v>
      </c>
      <c r="B6" s="70" t="s">
        <v>478</v>
      </c>
      <c r="C6" s="106" t="s">
        <v>161</v>
      </c>
      <c r="D6" s="107"/>
      <c r="E6" s="107"/>
      <c r="F6" s="107"/>
      <c r="G6" s="107"/>
      <c r="H6" s="107"/>
      <c r="I6" s="107"/>
      <c r="J6" s="108"/>
    </row>
    <row r="7" spans="1:10" x14ac:dyDescent="0.25">
      <c r="A7" s="84"/>
      <c r="B7" s="70"/>
      <c r="C7" s="70" t="s">
        <v>162</v>
      </c>
      <c r="D7" s="70"/>
      <c r="E7" s="70"/>
      <c r="F7" s="70" t="s">
        <v>163</v>
      </c>
      <c r="G7" s="70"/>
      <c r="H7" s="70"/>
      <c r="I7" s="104" t="s">
        <v>482</v>
      </c>
      <c r="J7" s="70" t="s">
        <v>347</v>
      </c>
    </row>
    <row r="8" spans="1:10" x14ac:dyDescent="0.25">
      <c r="A8" s="84"/>
      <c r="B8" s="70"/>
      <c r="C8" s="8" t="s">
        <v>164</v>
      </c>
      <c r="D8" s="8" t="s">
        <v>165</v>
      </c>
      <c r="E8" s="8" t="s">
        <v>166</v>
      </c>
      <c r="F8" s="8" t="s">
        <v>164</v>
      </c>
      <c r="G8" s="8" t="s">
        <v>165</v>
      </c>
      <c r="H8" s="8" t="s">
        <v>166</v>
      </c>
      <c r="I8" s="105"/>
      <c r="J8" s="70"/>
    </row>
    <row r="9" spans="1:10" x14ac:dyDescent="0.25">
      <c r="A9" s="19"/>
      <c r="B9" s="19"/>
      <c r="C9" s="10"/>
      <c r="D9" s="10"/>
      <c r="E9" s="12">
        <f t="shared" ref="E9:E54" si="0">SUM(C9:D9)</f>
        <v>0</v>
      </c>
      <c r="F9" s="10"/>
      <c r="G9" s="10"/>
      <c r="H9" s="12">
        <f t="shared" ref="H9:H31" si="1">SUM(F9:G9)</f>
        <v>0</v>
      </c>
      <c r="I9" s="12">
        <f>E9+H9</f>
        <v>0</v>
      </c>
      <c r="J9" s="22">
        <f>IF('A4.13'!K9&lt;&gt;0,H9/'A4.13'!K9,0)</f>
        <v>0</v>
      </c>
    </row>
    <row r="10" spans="1:10" x14ac:dyDescent="0.25">
      <c r="A10" s="19"/>
      <c r="B10" s="19"/>
      <c r="C10" s="10"/>
      <c r="D10" s="10"/>
      <c r="E10" s="12">
        <f t="shared" si="0"/>
        <v>0</v>
      </c>
      <c r="F10" s="10"/>
      <c r="G10" s="10"/>
      <c r="H10" s="12">
        <f t="shared" si="1"/>
        <v>0</v>
      </c>
      <c r="I10" s="12">
        <f t="shared" ref="I10:I54" si="2">E10+H10</f>
        <v>0</v>
      </c>
      <c r="J10" s="22">
        <f>IF('A4.13'!K10&lt;&gt;0,H10/'A4.13'!K10,0)</f>
        <v>0</v>
      </c>
    </row>
    <row r="11" spans="1:10" x14ac:dyDescent="0.25">
      <c r="A11" s="19"/>
      <c r="B11" s="19"/>
      <c r="C11" s="10"/>
      <c r="D11" s="10"/>
      <c r="E11" s="12">
        <f t="shared" si="0"/>
        <v>0</v>
      </c>
      <c r="F11" s="10"/>
      <c r="G11" s="10"/>
      <c r="H11" s="12">
        <f t="shared" si="1"/>
        <v>0</v>
      </c>
      <c r="I11" s="12">
        <f t="shared" si="2"/>
        <v>0</v>
      </c>
      <c r="J11" s="22">
        <f>IF('A4.13'!K11&lt;&gt;0,H11/'A4.13'!K11,0)</f>
        <v>0</v>
      </c>
    </row>
    <row r="12" spans="1:10" x14ac:dyDescent="0.25">
      <c r="A12" s="19"/>
      <c r="B12" s="19"/>
      <c r="C12" s="10"/>
      <c r="D12" s="10"/>
      <c r="E12" s="12">
        <f t="shared" si="0"/>
        <v>0</v>
      </c>
      <c r="F12" s="10"/>
      <c r="G12" s="10"/>
      <c r="H12" s="12">
        <f t="shared" si="1"/>
        <v>0</v>
      </c>
      <c r="I12" s="12">
        <f t="shared" si="2"/>
        <v>0</v>
      </c>
      <c r="J12" s="22">
        <f>IF('A4.13'!K12&lt;&gt;0,H12/'A4.13'!K12,0)</f>
        <v>0</v>
      </c>
    </row>
    <row r="13" spans="1:10" x14ac:dyDescent="0.25">
      <c r="A13" s="19"/>
      <c r="B13" s="19"/>
      <c r="C13" s="10"/>
      <c r="D13" s="10"/>
      <c r="E13" s="12">
        <f t="shared" si="0"/>
        <v>0</v>
      </c>
      <c r="F13" s="10"/>
      <c r="G13" s="10"/>
      <c r="H13" s="12">
        <f t="shared" si="1"/>
        <v>0</v>
      </c>
      <c r="I13" s="12">
        <f t="shared" si="2"/>
        <v>0</v>
      </c>
      <c r="J13" s="22">
        <f>IF('A4.13'!K13&lt;&gt;0,H13/'A4.13'!K13,0)</f>
        <v>0</v>
      </c>
    </row>
    <row r="14" spans="1:10" x14ac:dyDescent="0.25">
      <c r="A14" s="19"/>
      <c r="B14" s="19"/>
      <c r="C14" s="10"/>
      <c r="D14" s="10"/>
      <c r="E14" s="12">
        <f t="shared" si="0"/>
        <v>0</v>
      </c>
      <c r="F14" s="10"/>
      <c r="G14" s="10"/>
      <c r="H14" s="12">
        <f t="shared" si="1"/>
        <v>0</v>
      </c>
      <c r="I14" s="12">
        <f t="shared" si="2"/>
        <v>0</v>
      </c>
      <c r="J14" s="22">
        <f>IF('A4.13'!K14&lt;&gt;0,H14/'A4.13'!K14,0)</f>
        <v>0</v>
      </c>
    </row>
    <row r="15" spans="1:10" x14ac:dyDescent="0.25">
      <c r="A15" s="19"/>
      <c r="B15" s="19"/>
      <c r="C15" s="10"/>
      <c r="D15" s="10"/>
      <c r="E15" s="12">
        <f t="shared" si="0"/>
        <v>0</v>
      </c>
      <c r="F15" s="10"/>
      <c r="G15" s="10"/>
      <c r="H15" s="12">
        <f t="shared" si="1"/>
        <v>0</v>
      </c>
      <c r="I15" s="12">
        <f t="shared" si="2"/>
        <v>0</v>
      </c>
      <c r="J15" s="22">
        <f>IF('A4.13'!K15&lt;&gt;0,H15/'A4.13'!K15,0)</f>
        <v>0</v>
      </c>
    </row>
    <row r="16" spans="1:10" x14ac:dyDescent="0.25">
      <c r="A16" s="19"/>
      <c r="B16" s="19"/>
      <c r="C16" s="10"/>
      <c r="D16" s="10"/>
      <c r="E16" s="12">
        <f t="shared" si="0"/>
        <v>0</v>
      </c>
      <c r="F16" s="10"/>
      <c r="G16" s="10"/>
      <c r="H16" s="12">
        <f t="shared" si="1"/>
        <v>0</v>
      </c>
      <c r="I16" s="12">
        <f t="shared" si="2"/>
        <v>0</v>
      </c>
      <c r="J16" s="22">
        <f>IF('A4.13'!K16&lt;&gt;0,H16/'A4.13'!K16,0)</f>
        <v>0</v>
      </c>
    </row>
    <row r="17" spans="1:10" x14ac:dyDescent="0.25">
      <c r="A17" s="19"/>
      <c r="B17" s="19"/>
      <c r="C17" s="10"/>
      <c r="D17" s="10"/>
      <c r="E17" s="12">
        <f t="shared" si="0"/>
        <v>0</v>
      </c>
      <c r="F17" s="10"/>
      <c r="G17" s="10"/>
      <c r="H17" s="12">
        <f t="shared" si="1"/>
        <v>0</v>
      </c>
      <c r="I17" s="12">
        <f t="shared" si="2"/>
        <v>0</v>
      </c>
      <c r="J17" s="22">
        <f>IF('A4.13'!K17&lt;&gt;0,H17/'A4.13'!K17,0)</f>
        <v>0</v>
      </c>
    </row>
    <row r="18" spans="1:10" x14ac:dyDescent="0.25">
      <c r="A18" s="19"/>
      <c r="B18" s="19"/>
      <c r="C18" s="10"/>
      <c r="D18" s="10"/>
      <c r="E18" s="12">
        <f t="shared" si="0"/>
        <v>0</v>
      </c>
      <c r="F18" s="10"/>
      <c r="G18" s="10"/>
      <c r="H18" s="12">
        <f t="shared" si="1"/>
        <v>0</v>
      </c>
      <c r="I18" s="12">
        <f t="shared" si="2"/>
        <v>0</v>
      </c>
      <c r="J18" s="22">
        <f>IF('A4.13'!K18&lt;&gt;0,H18/'A4.13'!K18,0)</f>
        <v>0</v>
      </c>
    </row>
    <row r="19" spans="1:10" x14ac:dyDescent="0.25">
      <c r="A19" s="19"/>
      <c r="B19" s="19"/>
      <c r="C19" s="10"/>
      <c r="D19" s="10"/>
      <c r="E19" s="12">
        <f t="shared" si="0"/>
        <v>0</v>
      </c>
      <c r="F19" s="10"/>
      <c r="G19" s="10"/>
      <c r="H19" s="12">
        <f t="shared" si="1"/>
        <v>0</v>
      </c>
      <c r="I19" s="12">
        <f t="shared" si="2"/>
        <v>0</v>
      </c>
      <c r="J19" s="22">
        <f>IF('A4.13'!K19&lt;&gt;0,H19/'A4.13'!K19,0)</f>
        <v>0</v>
      </c>
    </row>
    <row r="20" spans="1:10" x14ac:dyDescent="0.25">
      <c r="A20" s="19"/>
      <c r="B20" s="19"/>
      <c r="C20" s="10"/>
      <c r="D20" s="10"/>
      <c r="E20" s="12">
        <f t="shared" si="0"/>
        <v>0</v>
      </c>
      <c r="F20" s="10"/>
      <c r="G20" s="10"/>
      <c r="H20" s="12">
        <f t="shared" si="1"/>
        <v>0</v>
      </c>
      <c r="I20" s="12">
        <f t="shared" si="2"/>
        <v>0</v>
      </c>
      <c r="J20" s="22">
        <f>IF('A4.13'!K20&lt;&gt;0,H20/'A4.13'!K20,0)</f>
        <v>0</v>
      </c>
    </row>
    <row r="21" spans="1:10" x14ac:dyDescent="0.25">
      <c r="A21" s="19"/>
      <c r="B21" s="19"/>
      <c r="C21" s="10"/>
      <c r="D21" s="10"/>
      <c r="E21" s="12">
        <f t="shared" si="0"/>
        <v>0</v>
      </c>
      <c r="F21" s="10"/>
      <c r="G21" s="10"/>
      <c r="H21" s="12">
        <f t="shared" si="1"/>
        <v>0</v>
      </c>
      <c r="I21" s="12">
        <f t="shared" si="2"/>
        <v>0</v>
      </c>
      <c r="J21" s="22">
        <f>IF('A4.13'!K21&lt;&gt;0,H21/'A4.13'!K21,0)</f>
        <v>0</v>
      </c>
    </row>
    <row r="22" spans="1:10" x14ac:dyDescent="0.25">
      <c r="A22" s="19"/>
      <c r="B22" s="19"/>
      <c r="C22" s="10"/>
      <c r="D22" s="10"/>
      <c r="E22" s="12">
        <f t="shared" si="0"/>
        <v>0</v>
      </c>
      <c r="F22" s="10"/>
      <c r="G22" s="10"/>
      <c r="H22" s="12">
        <f t="shared" si="1"/>
        <v>0</v>
      </c>
      <c r="I22" s="12">
        <f t="shared" si="2"/>
        <v>0</v>
      </c>
      <c r="J22" s="22">
        <f>IF('A4.13'!K22&lt;&gt;0,H22/'A4.13'!K22,0)</f>
        <v>0</v>
      </c>
    </row>
    <row r="23" spans="1:10" x14ac:dyDescent="0.25">
      <c r="A23" s="19"/>
      <c r="B23" s="19"/>
      <c r="C23" s="10"/>
      <c r="D23" s="10"/>
      <c r="E23" s="12">
        <f t="shared" si="0"/>
        <v>0</v>
      </c>
      <c r="F23" s="10"/>
      <c r="G23" s="10"/>
      <c r="H23" s="12">
        <f t="shared" si="1"/>
        <v>0</v>
      </c>
      <c r="I23" s="12">
        <f t="shared" si="2"/>
        <v>0</v>
      </c>
      <c r="J23" s="22">
        <f>IF('A4.13'!K23&lt;&gt;0,H23/'A4.13'!K23,0)</f>
        <v>0</v>
      </c>
    </row>
    <row r="24" spans="1:10" x14ac:dyDescent="0.25">
      <c r="A24" s="19"/>
      <c r="B24" s="19"/>
      <c r="C24" s="10"/>
      <c r="D24" s="10"/>
      <c r="E24" s="12">
        <f t="shared" si="0"/>
        <v>0</v>
      </c>
      <c r="F24" s="10"/>
      <c r="G24" s="10"/>
      <c r="H24" s="12">
        <f t="shared" si="1"/>
        <v>0</v>
      </c>
      <c r="I24" s="12">
        <f t="shared" si="2"/>
        <v>0</v>
      </c>
      <c r="J24" s="22">
        <f>IF('A4.13'!K24&lt;&gt;0,H24/'A4.13'!K24,0)</f>
        <v>0</v>
      </c>
    </row>
    <row r="25" spans="1:10" x14ac:dyDescent="0.25">
      <c r="A25" s="19"/>
      <c r="B25" s="19"/>
      <c r="C25" s="10"/>
      <c r="D25" s="10"/>
      <c r="E25" s="12">
        <f t="shared" si="0"/>
        <v>0</v>
      </c>
      <c r="F25" s="10"/>
      <c r="G25" s="10"/>
      <c r="H25" s="12">
        <f t="shared" si="1"/>
        <v>0</v>
      </c>
      <c r="I25" s="12">
        <f t="shared" si="2"/>
        <v>0</v>
      </c>
      <c r="J25" s="22">
        <f>IF('A4.13'!K25&lt;&gt;0,H25/'A4.13'!K25,0)</f>
        <v>0</v>
      </c>
    </row>
    <row r="26" spans="1:10" x14ac:dyDescent="0.25">
      <c r="A26" s="19"/>
      <c r="B26" s="19"/>
      <c r="C26" s="10"/>
      <c r="D26" s="10"/>
      <c r="E26" s="12">
        <f t="shared" si="0"/>
        <v>0</v>
      </c>
      <c r="F26" s="10"/>
      <c r="G26" s="10"/>
      <c r="H26" s="12">
        <f t="shared" si="1"/>
        <v>0</v>
      </c>
      <c r="I26" s="12">
        <f t="shared" si="2"/>
        <v>0</v>
      </c>
      <c r="J26" s="22">
        <f>IF('A4.13'!K26&lt;&gt;0,H26/'A4.13'!K26,0)</f>
        <v>0</v>
      </c>
    </row>
    <row r="27" spans="1:10" x14ac:dyDescent="0.25">
      <c r="A27" s="19"/>
      <c r="B27" s="19"/>
      <c r="C27" s="10"/>
      <c r="D27" s="10"/>
      <c r="E27" s="12">
        <f t="shared" si="0"/>
        <v>0</v>
      </c>
      <c r="F27" s="10"/>
      <c r="G27" s="10"/>
      <c r="H27" s="12">
        <f t="shared" si="1"/>
        <v>0</v>
      </c>
      <c r="I27" s="12">
        <f t="shared" si="2"/>
        <v>0</v>
      </c>
      <c r="J27" s="22">
        <f>IF('A4.13'!K27&lt;&gt;0,H27/'A4.13'!K27,0)</f>
        <v>0</v>
      </c>
    </row>
    <row r="28" spans="1:10" x14ac:dyDescent="0.25">
      <c r="A28" s="19"/>
      <c r="B28" s="19"/>
      <c r="C28" s="10"/>
      <c r="D28" s="10"/>
      <c r="E28" s="12">
        <f t="shared" si="0"/>
        <v>0</v>
      </c>
      <c r="F28" s="10"/>
      <c r="G28" s="10"/>
      <c r="H28" s="12">
        <f t="shared" si="1"/>
        <v>0</v>
      </c>
      <c r="I28" s="12">
        <f t="shared" si="2"/>
        <v>0</v>
      </c>
      <c r="J28" s="22">
        <f>IF('A4.13'!K28&lt;&gt;0,H28/'A4.13'!K28,0)</f>
        <v>0</v>
      </c>
    </row>
    <row r="29" spans="1:10" x14ac:dyDescent="0.25">
      <c r="A29" s="19"/>
      <c r="B29" s="19"/>
      <c r="C29" s="10"/>
      <c r="D29" s="10"/>
      <c r="E29" s="12">
        <f t="shared" si="0"/>
        <v>0</v>
      </c>
      <c r="F29" s="10"/>
      <c r="G29" s="10"/>
      <c r="H29" s="12">
        <f t="shared" si="1"/>
        <v>0</v>
      </c>
      <c r="I29" s="12">
        <f t="shared" si="2"/>
        <v>0</v>
      </c>
      <c r="J29" s="22">
        <f>IF('A4.13'!K29&lt;&gt;0,H29/'A4.13'!K29,0)</f>
        <v>0</v>
      </c>
    </row>
    <row r="30" spans="1:10" x14ac:dyDescent="0.25">
      <c r="A30" s="19"/>
      <c r="B30" s="19"/>
      <c r="C30" s="10"/>
      <c r="D30" s="10"/>
      <c r="E30" s="12">
        <f t="shared" si="0"/>
        <v>0</v>
      </c>
      <c r="F30" s="10"/>
      <c r="G30" s="10"/>
      <c r="H30" s="12">
        <f t="shared" si="1"/>
        <v>0</v>
      </c>
      <c r="I30" s="12">
        <f t="shared" si="2"/>
        <v>0</v>
      </c>
      <c r="J30" s="22">
        <f>IF('A4.13'!K30&lt;&gt;0,H30/'A4.13'!K30,0)</f>
        <v>0</v>
      </c>
    </row>
    <row r="31" spans="1:10" x14ac:dyDescent="0.25">
      <c r="A31" s="103" t="s">
        <v>480</v>
      </c>
      <c r="B31" s="103"/>
      <c r="C31" s="29">
        <f>SUM(C9:C30)</f>
        <v>0</v>
      </c>
      <c r="D31" s="29">
        <f>SUM(D9:D30)</f>
        <v>0</v>
      </c>
      <c r="E31" s="29">
        <f t="shared" si="0"/>
        <v>0</v>
      </c>
      <c r="F31" s="29">
        <f>SUM(F9:F30)</f>
        <v>0</v>
      </c>
      <c r="G31" s="29">
        <f>SUM(G9:G30)</f>
        <v>0</v>
      </c>
      <c r="H31" s="29">
        <f t="shared" si="1"/>
        <v>0</v>
      </c>
      <c r="I31" s="29">
        <f t="shared" si="2"/>
        <v>0</v>
      </c>
      <c r="J31" s="30">
        <f>IF('A4.13'!K31&lt;&gt;0,H31/'A4.13'!K31,0)</f>
        <v>0</v>
      </c>
    </row>
    <row r="32" spans="1:10" x14ac:dyDescent="0.25">
      <c r="A32" s="19"/>
      <c r="B32" s="19"/>
      <c r="C32" s="10"/>
      <c r="D32" s="10"/>
      <c r="E32" s="12">
        <f t="shared" si="0"/>
        <v>0</v>
      </c>
      <c r="F32" s="10"/>
      <c r="G32" s="10"/>
      <c r="H32" s="12">
        <f>SUM(F32:G32)</f>
        <v>0</v>
      </c>
      <c r="I32" s="12">
        <f t="shared" si="2"/>
        <v>0</v>
      </c>
      <c r="J32" s="22">
        <f>IF('A4.13'!K32&lt;&gt;0,H32/'A4.13'!K32,0)</f>
        <v>0</v>
      </c>
    </row>
    <row r="33" spans="1:10" x14ac:dyDescent="0.25">
      <c r="A33" s="19"/>
      <c r="B33" s="19"/>
      <c r="C33" s="10"/>
      <c r="D33" s="10"/>
      <c r="E33" s="12">
        <f t="shared" si="0"/>
        <v>0</v>
      </c>
      <c r="F33" s="10"/>
      <c r="G33" s="10"/>
      <c r="H33" s="12">
        <f t="shared" ref="H33:H54" si="3">SUM(F33:G33)</f>
        <v>0</v>
      </c>
      <c r="I33" s="12">
        <f t="shared" si="2"/>
        <v>0</v>
      </c>
      <c r="J33" s="22">
        <f>IF('A4.13'!K42&lt;&gt;0,H33/'A4.13'!K42,0)</f>
        <v>0</v>
      </c>
    </row>
    <row r="34" spans="1:10" x14ac:dyDescent="0.25">
      <c r="A34" s="19"/>
      <c r="B34" s="19"/>
      <c r="C34" s="10"/>
      <c r="D34" s="10"/>
      <c r="E34" s="12">
        <f t="shared" ref="E34:E42" si="4">SUM(C34:D34)</f>
        <v>0</v>
      </c>
      <c r="F34" s="10"/>
      <c r="G34" s="10"/>
      <c r="H34" s="12">
        <f t="shared" ref="H34:H42" si="5">SUM(F34:G34)</f>
        <v>0</v>
      </c>
      <c r="I34" s="12">
        <f t="shared" ref="I34:I42" si="6">E34+H34</f>
        <v>0</v>
      </c>
      <c r="J34" s="22">
        <f>IF('A4.13'!K34&lt;&gt;0,H34/'A4.13'!K34,0)</f>
        <v>0</v>
      </c>
    </row>
    <row r="35" spans="1:10" x14ac:dyDescent="0.25">
      <c r="A35" s="19"/>
      <c r="B35" s="19"/>
      <c r="C35" s="10"/>
      <c r="D35" s="10"/>
      <c r="E35" s="12">
        <f t="shared" si="4"/>
        <v>0</v>
      </c>
      <c r="F35" s="10"/>
      <c r="G35" s="10"/>
      <c r="H35" s="12">
        <f t="shared" si="5"/>
        <v>0</v>
      </c>
      <c r="I35" s="12">
        <f t="shared" si="6"/>
        <v>0</v>
      </c>
      <c r="J35" s="22">
        <f>IF('A4.13'!K35&lt;&gt;0,H35/'A4.13'!K35,0)</f>
        <v>0</v>
      </c>
    </row>
    <row r="36" spans="1:10" x14ac:dyDescent="0.25">
      <c r="A36" s="19"/>
      <c r="B36" s="19"/>
      <c r="C36" s="10"/>
      <c r="D36" s="10"/>
      <c r="E36" s="12">
        <f t="shared" si="4"/>
        <v>0</v>
      </c>
      <c r="F36" s="10"/>
      <c r="G36" s="10"/>
      <c r="H36" s="12">
        <f t="shared" si="5"/>
        <v>0</v>
      </c>
      <c r="I36" s="12">
        <f t="shared" si="6"/>
        <v>0</v>
      </c>
      <c r="J36" s="22">
        <f>IF('A4.13'!K36&lt;&gt;0,H36/'A4.13'!K36,0)</f>
        <v>0</v>
      </c>
    </row>
    <row r="37" spans="1:10" x14ac:dyDescent="0.25">
      <c r="A37" s="19"/>
      <c r="B37" s="19"/>
      <c r="C37" s="10"/>
      <c r="D37" s="10"/>
      <c r="E37" s="12">
        <f t="shared" si="4"/>
        <v>0</v>
      </c>
      <c r="F37" s="10"/>
      <c r="G37" s="10"/>
      <c r="H37" s="12">
        <f t="shared" si="5"/>
        <v>0</v>
      </c>
      <c r="I37" s="12">
        <f t="shared" si="6"/>
        <v>0</v>
      </c>
      <c r="J37" s="22">
        <f>IF('A4.13'!K37&lt;&gt;0,H37/'A4.13'!K37,0)</f>
        <v>0</v>
      </c>
    </row>
    <row r="38" spans="1:10" x14ac:dyDescent="0.25">
      <c r="A38" s="19"/>
      <c r="B38" s="19"/>
      <c r="C38" s="10"/>
      <c r="D38" s="10"/>
      <c r="E38" s="12">
        <f t="shared" si="4"/>
        <v>0</v>
      </c>
      <c r="F38" s="10"/>
      <c r="G38" s="10"/>
      <c r="H38" s="12">
        <f t="shared" si="5"/>
        <v>0</v>
      </c>
      <c r="I38" s="12">
        <f t="shared" si="6"/>
        <v>0</v>
      </c>
      <c r="J38" s="22">
        <f>IF('A4.13'!K38&lt;&gt;0,H38/'A4.13'!K38,0)</f>
        <v>0</v>
      </c>
    </row>
    <row r="39" spans="1:10" x14ac:dyDescent="0.25">
      <c r="A39" s="19"/>
      <c r="B39" s="19"/>
      <c r="C39" s="10"/>
      <c r="D39" s="10"/>
      <c r="E39" s="12">
        <f t="shared" si="4"/>
        <v>0</v>
      </c>
      <c r="F39" s="10"/>
      <c r="G39" s="10"/>
      <c r="H39" s="12">
        <f t="shared" si="5"/>
        <v>0</v>
      </c>
      <c r="I39" s="12">
        <f t="shared" si="6"/>
        <v>0</v>
      </c>
      <c r="J39" s="22">
        <f>IF('A4.13'!K39&lt;&gt;0,H39/'A4.13'!K39,0)</f>
        <v>0</v>
      </c>
    </row>
    <row r="40" spans="1:10" x14ac:dyDescent="0.25">
      <c r="A40" s="19"/>
      <c r="B40" s="19"/>
      <c r="C40" s="10"/>
      <c r="D40" s="10"/>
      <c r="E40" s="12">
        <f t="shared" si="4"/>
        <v>0</v>
      </c>
      <c r="F40" s="10"/>
      <c r="G40" s="10"/>
      <c r="H40" s="12">
        <f t="shared" si="5"/>
        <v>0</v>
      </c>
      <c r="I40" s="12">
        <f t="shared" si="6"/>
        <v>0</v>
      </c>
      <c r="J40" s="22">
        <f>IF('A4.13'!K40&lt;&gt;0,H40/'A4.13'!K40,0)</f>
        <v>0</v>
      </c>
    </row>
    <row r="41" spans="1:10" x14ac:dyDescent="0.25">
      <c r="A41" s="19"/>
      <c r="B41" s="19"/>
      <c r="C41" s="10"/>
      <c r="D41" s="10"/>
      <c r="E41" s="12">
        <f t="shared" si="4"/>
        <v>0</v>
      </c>
      <c r="F41" s="10"/>
      <c r="G41" s="10"/>
      <c r="H41" s="12">
        <f t="shared" si="5"/>
        <v>0</v>
      </c>
      <c r="I41" s="12">
        <f t="shared" si="6"/>
        <v>0</v>
      </c>
      <c r="J41" s="22">
        <f>IF('A4.13'!K41&lt;&gt;0,H41/'A4.13'!K41,0)</f>
        <v>0</v>
      </c>
    </row>
    <row r="42" spans="1:10" x14ac:dyDescent="0.25">
      <c r="A42" s="19"/>
      <c r="B42" s="19"/>
      <c r="C42" s="10"/>
      <c r="D42" s="10"/>
      <c r="E42" s="12">
        <f t="shared" si="4"/>
        <v>0</v>
      </c>
      <c r="F42" s="10"/>
      <c r="G42" s="10"/>
      <c r="H42" s="12">
        <f t="shared" si="5"/>
        <v>0</v>
      </c>
      <c r="I42" s="12">
        <f t="shared" si="6"/>
        <v>0</v>
      </c>
      <c r="J42" s="22">
        <f>IF('A4.13'!K42&lt;&gt;0,H42/'A4.13'!K42,0)</f>
        <v>0</v>
      </c>
    </row>
    <row r="43" spans="1:10" x14ac:dyDescent="0.25">
      <c r="A43" s="19"/>
      <c r="B43" s="19"/>
      <c r="C43" s="10"/>
      <c r="D43" s="10"/>
      <c r="E43" s="12">
        <f t="shared" si="0"/>
        <v>0</v>
      </c>
      <c r="F43" s="10"/>
      <c r="G43" s="10"/>
      <c r="H43" s="12">
        <f t="shared" si="3"/>
        <v>0</v>
      </c>
      <c r="I43" s="12">
        <f t="shared" si="2"/>
        <v>0</v>
      </c>
      <c r="J43" s="22">
        <f>IF('A4.13'!K43&lt;&gt;0,H43/'A4.13'!K43,0)</f>
        <v>0</v>
      </c>
    </row>
    <row r="44" spans="1:10" x14ac:dyDescent="0.25">
      <c r="A44" s="19"/>
      <c r="B44" s="19"/>
      <c r="C44" s="10"/>
      <c r="D44" s="10"/>
      <c r="E44" s="12">
        <f t="shared" si="0"/>
        <v>0</v>
      </c>
      <c r="F44" s="10"/>
      <c r="G44" s="10"/>
      <c r="H44" s="12">
        <f t="shared" si="3"/>
        <v>0</v>
      </c>
      <c r="I44" s="12">
        <f t="shared" si="2"/>
        <v>0</v>
      </c>
      <c r="J44" s="22">
        <f>IF('A4.13'!K44&lt;&gt;0,H44/'A4.13'!K44,0)</f>
        <v>0</v>
      </c>
    </row>
    <row r="45" spans="1:10" x14ac:dyDescent="0.25">
      <c r="A45" s="19"/>
      <c r="B45" s="19"/>
      <c r="C45" s="10"/>
      <c r="D45" s="10"/>
      <c r="E45" s="12">
        <f t="shared" si="0"/>
        <v>0</v>
      </c>
      <c r="F45" s="10"/>
      <c r="G45" s="10"/>
      <c r="H45" s="12">
        <f t="shared" si="3"/>
        <v>0</v>
      </c>
      <c r="I45" s="12">
        <f t="shared" si="2"/>
        <v>0</v>
      </c>
      <c r="J45" s="22">
        <f>IF('A4.13'!K45&lt;&gt;0,H45/'A4.13'!K45,0)</f>
        <v>0</v>
      </c>
    </row>
    <row r="46" spans="1:10" x14ac:dyDescent="0.25">
      <c r="A46" s="19"/>
      <c r="B46" s="19"/>
      <c r="C46" s="10"/>
      <c r="D46" s="10"/>
      <c r="E46" s="12">
        <f t="shared" si="0"/>
        <v>0</v>
      </c>
      <c r="F46" s="10"/>
      <c r="G46" s="10"/>
      <c r="H46" s="12">
        <f t="shared" si="3"/>
        <v>0</v>
      </c>
      <c r="I46" s="12">
        <f t="shared" si="2"/>
        <v>0</v>
      </c>
      <c r="J46" s="22">
        <f>IF('A4.13'!K46&lt;&gt;0,H46/'A4.13'!K46,0)</f>
        <v>0</v>
      </c>
    </row>
    <row r="47" spans="1:10" x14ac:dyDescent="0.25">
      <c r="A47" s="19"/>
      <c r="B47" s="19"/>
      <c r="C47" s="10"/>
      <c r="D47" s="10"/>
      <c r="E47" s="12">
        <f t="shared" si="0"/>
        <v>0</v>
      </c>
      <c r="F47" s="10"/>
      <c r="G47" s="10"/>
      <c r="H47" s="12">
        <f t="shared" si="3"/>
        <v>0</v>
      </c>
      <c r="I47" s="12">
        <f t="shared" si="2"/>
        <v>0</v>
      </c>
      <c r="J47" s="22">
        <f>IF('A4.13'!K47&lt;&gt;0,H47/'A4.13'!K47,0)</f>
        <v>0</v>
      </c>
    </row>
    <row r="48" spans="1:10" x14ac:dyDescent="0.25">
      <c r="A48" s="19"/>
      <c r="B48" s="19"/>
      <c r="C48" s="10"/>
      <c r="D48" s="10"/>
      <c r="E48" s="12">
        <f t="shared" si="0"/>
        <v>0</v>
      </c>
      <c r="F48" s="10"/>
      <c r="G48" s="10"/>
      <c r="H48" s="12">
        <f t="shared" si="3"/>
        <v>0</v>
      </c>
      <c r="I48" s="12">
        <f t="shared" si="2"/>
        <v>0</v>
      </c>
      <c r="J48" s="22">
        <f>IF('A4.13'!K48&lt;&gt;0,H48/'A4.13'!K48,0)</f>
        <v>0</v>
      </c>
    </row>
    <row r="49" spans="1:10" x14ac:dyDescent="0.25">
      <c r="A49" s="19"/>
      <c r="B49" s="19"/>
      <c r="C49" s="10"/>
      <c r="D49" s="10"/>
      <c r="E49" s="12">
        <f t="shared" si="0"/>
        <v>0</v>
      </c>
      <c r="F49" s="10"/>
      <c r="G49" s="10"/>
      <c r="H49" s="12">
        <f t="shared" si="3"/>
        <v>0</v>
      </c>
      <c r="I49" s="12">
        <f t="shared" si="2"/>
        <v>0</v>
      </c>
      <c r="J49" s="22">
        <f>IF('A4.13'!K49&lt;&gt;0,H49/'A4.13'!K49,0)</f>
        <v>0</v>
      </c>
    </row>
    <row r="50" spans="1:10" x14ac:dyDescent="0.25">
      <c r="A50" s="19"/>
      <c r="B50" s="19"/>
      <c r="C50" s="10"/>
      <c r="D50" s="10"/>
      <c r="E50" s="12">
        <f t="shared" si="0"/>
        <v>0</v>
      </c>
      <c r="F50" s="10"/>
      <c r="G50" s="10"/>
      <c r="H50" s="12">
        <f t="shared" si="3"/>
        <v>0</v>
      </c>
      <c r="I50" s="12">
        <f t="shared" si="2"/>
        <v>0</v>
      </c>
      <c r="J50" s="22">
        <f>IF('A4.13'!K50&lt;&gt;0,H50/'A4.13'!K50,0)</f>
        <v>0</v>
      </c>
    </row>
    <row r="51" spans="1:10" x14ac:dyDescent="0.25">
      <c r="A51" s="19"/>
      <c r="B51" s="19"/>
      <c r="C51" s="10"/>
      <c r="D51" s="10"/>
      <c r="E51" s="12">
        <f t="shared" si="0"/>
        <v>0</v>
      </c>
      <c r="F51" s="10"/>
      <c r="G51" s="10"/>
      <c r="H51" s="12">
        <f t="shared" si="3"/>
        <v>0</v>
      </c>
      <c r="I51" s="12">
        <f t="shared" si="2"/>
        <v>0</v>
      </c>
      <c r="J51" s="22">
        <f>IF('A4.13'!K51&lt;&gt;0,H51/'A4.13'!K51,0)</f>
        <v>0</v>
      </c>
    </row>
    <row r="52" spans="1:10" x14ac:dyDescent="0.25">
      <c r="A52" s="19"/>
      <c r="B52" s="19"/>
      <c r="C52" s="10"/>
      <c r="D52" s="10"/>
      <c r="E52" s="12">
        <f t="shared" si="0"/>
        <v>0</v>
      </c>
      <c r="F52" s="10"/>
      <c r="G52" s="10"/>
      <c r="H52" s="12">
        <f t="shared" si="3"/>
        <v>0</v>
      </c>
      <c r="I52" s="12">
        <f t="shared" si="2"/>
        <v>0</v>
      </c>
      <c r="J52" s="22">
        <f>IF('A4.13'!K52&lt;&gt;0,H52/'A4.13'!K52,0)</f>
        <v>0</v>
      </c>
    </row>
    <row r="53" spans="1:10" x14ac:dyDescent="0.25">
      <c r="A53" s="19"/>
      <c r="B53" s="19"/>
      <c r="C53" s="10"/>
      <c r="D53" s="10"/>
      <c r="E53" s="12">
        <f t="shared" si="0"/>
        <v>0</v>
      </c>
      <c r="F53" s="10"/>
      <c r="G53" s="10"/>
      <c r="H53" s="12">
        <f t="shared" si="3"/>
        <v>0</v>
      </c>
      <c r="I53" s="12">
        <f t="shared" si="2"/>
        <v>0</v>
      </c>
      <c r="J53" s="22">
        <f>IF('A4.13'!K53&lt;&gt;0,H53/'A4.13'!K53,0)</f>
        <v>0</v>
      </c>
    </row>
    <row r="54" spans="1:10" x14ac:dyDescent="0.25">
      <c r="A54" s="19"/>
      <c r="B54" s="19"/>
      <c r="C54" s="10"/>
      <c r="D54" s="10"/>
      <c r="E54" s="12">
        <f t="shared" si="0"/>
        <v>0</v>
      </c>
      <c r="F54" s="10"/>
      <c r="G54" s="10"/>
      <c r="H54" s="12">
        <f t="shared" si="3"/>
        <v>0</v>
      </c>
      <c r="I54" s="12">
        <f t="shared" si="2"/>
        <v>0</v>
      </c>
      <c r="J54" s="22">
        <f>IF('A4.13'!K54&lt;&gt;0,H54/'A4.13'!K54,0)</f>
        <v>0</v>
      </c>
    </row>
    <row r="55" spans="1:10" x14ac:dyDescent="0.25">
      <c r="A55" s="103" t="s">
        <v>481</v>
      </c>
      <c r="B55" s="103"/>
      <c r="C55" s="29">
        <f t="shared" ref="C55:I55" si="7">SUM(C32:C54)</f>
        <v>0</v>
      </c>
      <c r="D55" s="29">
        <f t="shared" si="7"/>
        <v>0</v>
      </c>
      <c r="E55" s="29">
        <f t="shared" si="7"/>
        <v>0</v>
      </c>
      <c r="F55" s="29">
        <f t="shared" si="7"/>
        <v>0</v>
      </c>
      <c r="G55" s="29">
        <f t="shared" si="7"/>
        <v>0</v>
      </c>
      <c r="H55" s="29">
        <f t="shared" si="7"/>
        <v>0</v>
      </c>
      <c r="I55" s="29">
        <f t="shared" si="7"/>
        <v>0</v>
      </c>
      <c r="J55" s="30">
        <f>IF('A4.13'!K55&lt;&gt;0,H55/'A4.13'!K55,0)</f>
        <v>0</v>
      </c>
    </row>
    <row r="56" spans="1:10" x14ac:dyDescent="0.25">
      <c r="A56" s="101" t="s">
        <v>14</v>
      </c>
      <c r="B56" s="102"/>
      <c r="C56" s="29">
        <f t="shared" ref="C56:I56" si="8">C31+C55</f>
        <v>0</v>
      </c>
      <c r="D56" s="29">
        <f t="shared" si="8"/>
        <v>0</v>
      </c>
      <c r="E56" s="29">
        <f t="shared" si="8"/>
        <v>0</v>
      </c>
      <c r="F56" s="29">
        <f t="shared" si="8"/>
        <v>0</v>
      </c>
      <c r="G56" s="29">
        <f t="shared" si="8"/>
        <v>0</v>
      </c>
      <c r="H56" s="29">
        <f t="shared" si="8"/>
        <v>0</v>
      </c>
      <c r="I56" s="29">
        <f t="shared" si="8"/>
        <v>0</v>
      </c>
      <c r="J56" s="30">
        <f>IF('A4.13'!K56&lt;&gt;0,H56/'A4.13'!K56,0)</f>
        <v>0</v>
      </c>
    </row>
  </sheetData>
  <sheetProtection algorithmName="SHA-512" hashValue="wt71T5TMckFMIozJHS3+JfF4GdpMfwr1GCkFBs6LaxRFZtw8PSoUea2jUrxs8lG+lxSFAWpfRMSnA06ruLrX8w==" saltValue="6izXSh0B802Oke5nxt91OA==" spinCount="100000" sheet="1" objects="1" scenarios="1" selectLockedCells="1"/>
  <mergeCells count="18">
    <mergeCell ref="A1:B1"/>
    <mergeCell ref="A2:B2"/>
    <mergeCell ref="A3:B3"/>
    <mergeCell ref="C1:J1"/>
    <mergeCell ref="C2:J2"/>
    <mergeCell ref="C3:J3"/>
    <mergeCell ref="A31:B31"/>
    <mergeCell ref="A55:B55"/>
    <mergeCell ref="A56:B56"/>
    <mergeCell ref="A4:J4"/>
    <mergeCell ref="I7:I8"/>
    <mergeCell ref="A6:A8"/>
    <mergeCell ref="B6:B8"/>
    <mergeCell ref="C7:E7"/>
    <mergeCell ref="F7:H7"/>
    <mergeCell ref="J7:J8"/>
    <mergeCell ref="C6:J6"/>
    <mergeCell ref="A5:J5"/>
  </mergeCells>
  <dataValidations count="1">
    <dataValidation type="whole" operator="greaterThanOrEqual" allowBlank="1" showInputMessage="1" showErrorMessage="1" errorTitle="Hatalı Veri Girişi" error="Bu alana bir pozitif tamsayı girişi yapınız." sqref="E55:I55 F9:G54 C9:D55" xr:uid="{C08583F8-A077-4A3B-845A-31C8605DE74E}">
      <formula1>0</formula1>
    </dataValidation>
  </dataValidations>
  <pageMargins left="0.39370078740157483" right="0.23622047244094488" top="0.74803149606299213" bottom="0.74803149606299213" header="0.31496062992125984" footer="0.31496062992125984"/>
  <pageSetup paperSize="9" scale="91" fitToHeight="0" orientation="portrait" r:id="rId1"/>
  <headerFooter>
    <oddFooter>&amp;L© Copyright Ağustos 2023, Prof. Dr. İsmail KARAOĞLAN - Tüm Hakları Saklıdır
Bilgi için: kalitekoordinatorlugu@ktun.edu.tr &amp;R&amp;P / &amp;N
Oluşturulma Tarihi: &amp;D</oddFooter>
  </headerFooter>
  <ignoredErrors>
    <ignoredError sqref="E31" 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J59"/>
  <sheetViews>
    <sheetView zoomScaleNormal="100" workbookViewId="0">
      <selection activeCell="A14" sqref="A14"/>
    </sheetView>
  </sheetViews>
  <sheetFormatPr defaultColWidth="9.109375" defaultRowHeight="13.2" x14ac:dyDescent="0.25"/>
  <cols>
    <col min="1" max="1" width="22.77734375" style="14" customWidth="1"/>
    <col min="2" max="2" width="22.44140625" style="14" customWidth="1"/>
    <col min="3" max="10" width="7.44140625" style="14" customWidth="1"/>
    <col min="11" max="16384" width="9.109375" style="14"/>
  </cols>
  <sheetData>
    <row r="1" spans="1:10" ht="15.9" customHeight="1" x14ac:dyDescent="0.25">
      <c r="A1" s="6" t="s">
        <v>447</v>
      </c>
      <c r="B1" s="77" t="str">
        <f>IF('Birim Bilgileri'!B1&lt;&gt;"",'Birim Bilgileri'!B1,"")</f>
        <v>Teknik Bilimler Meslek Yüksekokulu</v>
      </c>
      <c r="C1" s="78"/>
      <c r="D1" s="78"/>
      <c r="E1" s="78"/>
      <c r="F1" s="78"/>
      <c r="G1" s="78"/>
      <c r="H1" s="78"/>
      <c r="I1" s="78"/>
      <c r="J1" s="79"/>
    </row>
    <row r="2" spans="1:10" ht="15.9" customHeight="1" x14ac:dyDescent="0.25">
      <c r="A2" s="6" t="s">
        <v>446</v>
      </c>
      <c r="B2" s="77" t="str">
        <f>IF('Birim Bilgileri'!B2&lt;&gt;"",'Birim Bilgileri'!B2,"")</f>
        <v>Makine ve Metal Teknolojileri Bölümü</v>
      </c>
      <c r="C2" s="78"/>
      <c r="D2" s="78"/>
      <c r="E2" s="78"/>
      <c r="F2" s="78"/>
      <c r="G2" s="78"/>
      <c r="H2" s="78"/>
      <c r="I2" s="78"/>
      <c r="J2" s="79"/>
    </row>
    <row r="3" spans="1:10" ht="15.9" customHeight="1" x14ac:dyDescent="0.25">
      <c r="A3" s="6" t="s">
        <v>445</v>
      </c>
      <c r="B3" s="77">
        <f>IF('Birim Bilgileri'!B3&lt;&gt;"",'Birim Bilgileri'!B3,"")</f>
        <v>2023</v>
      </c>
      <c r="C3" s="78"/>
      <c r="D3" s="78"/>
      <c r="E3" s="78"/>
      <c r="F3" s="78"/>
      <c r="G3" s="78"/>
      <c r="H3" s="78"/>
      <c r="I3" s="78"/>
      <c r="J3" s="79"/>
    </row>
    <row r="4" spans="1:10" x14ac:dyDescent="0.25">
      <c r="A4" s="73"/>
      <c r="B4" s="73"/>
      <c r="C4" s="73"/>
      <c r="D4" s="73"/>
      <c r="E4" s="73"/>
      <c r="F4" s="73"/>
      <c r="G4" s="73"/>
      <c r="H4" s="73"/>
      <c r="I4" s="73"/>
      <c r="J4" s="73"/>
    </row>
    <row r="5" spans="1:10" ht="30" customHeight="1" x14ac:dyDescent="0.25">
      <c r="A5" s="89" t="s">
        <v>544</v>
      </c>
      <c r="B5" s="89"/>
      <c r="C5" s="89"/>
      <c r="D5" s="89"/>
      <c r="E5" s="89"/>
      <c r="F5" s="89"/>
      <c r="G5" s="89"/>
      <c r="H5" s="89"/>
      <c r="I5" s="89"/>
      <c r="J5" s="89"/>
    </row>
    <row r="6" spans="1:10" x14ac:dyDescent="0.25">
      <c r="A6" s="104" t="s">
        <v>483</v>
      </c>
      <c r="B6" s="104" t="s">
        <v>478</v>
      </c>
      <c r="C6" s="70" t="s">
        <v>168</v>
      </c>
      <c r="D6" s="70"/>
      <c r="E6" s="70"/>
      <c r="F6" s="70"/>
      <c r="G6" s="70"/>
      <c r="H6" s="70"/>
      <c r="I6" s="70"/>
      <c r="J6" s="70"/>
    </row>
    <row r="7" spans="1:10" x14ac:dyDescent="0.25">
      <c r="A7" s="110"/>
      <c r="B7" s="110"/>
      <c r="C7" s="70" t="s">
        <v>171</v>
      </c>
      <c r="D7" s="70"/>
      <c r="E7" s="70" t="s">
        <v>560</v>
      </c>
      <c r="F7" s="70"/>
      <c r="G7" s="70" t="s">
        <v>169</v>
      </c>
      <c r="H7" s="70"/>
      <c r="I7" s="70" t="s">
        <v>170</v>
      </c>
      <c r="J7" s="70"/>
    </row>
    <row r="8" spans="1:10" x14ac:dyDescent="0.25">
      <c r="A8" s="105"/>
      <c r="B8" s="105"/>
      <c r="C8" s="70"/>
      <c r="D8" s="70"/>
      <c r="E8" s="70"/>
      <c r="F8" s="70"/>
      <c r="G8" s="70"/>
      <c r="H8" s="70"/>
      <c r="I8" s="70"/>
      <c r="J8" s="70"/>
    </row>
    <row r="9" spans="1:10" x14ac:dyDescent="0.25">
      <c r="A9" s="20"/>
      <c r="B9" s="20"/>
      <c r="C9" s="80"/>
      <c r="D9" s="80"/>
      <c r="E9" s="80"/>
      <c r="F9" s="80"/>
      <c r="G9" s="81">
        <f t="shared" ref="G9:G40" si="0">C9-E9</f>
        <v>0</v>
      </c>
      <c r="H9" s="81"/>
      <c r="I9" s="111" t="str">
        <f>IF(AND(C9&lt;&gt;"",C9&lt;&gt;0),E9/C9,"")</f>
        <v/>
      </c>
      <c r="J9" s="111"/>
    </row>
    <row r="10" spans="1:10" x14ac:dyDescent="0.25">
      <c r="A10" s="20"/>
      <c r="B10" s="20"/>
      <c r="C10" s="80"/>
      <c r="D10" s="80"/>
      <c r="E10" s="80"/>
      <c r="F10" s="80"/>
      <c r="G10" s="81">
        <f t="shared" si="0"/>
        <v>0</v>
      </c>
      <c r="H10" s="81"/>
      <c r="I10" s="111" t="str">
        <f t="shared" ref="I10" si="1">IF(AND(C10&lt;&gt;"",C10&lt;&gt;0),E10/C10,"")</f>
        <v/>
      </c>
      <c r="J10" s="111"/>
    </row>
    <row r="11" spans="1:10" x14ac:dyDescent="0.25">
      <c r="A11" s="20"/>
      <c r="B11" s="20"/>
      <c r="C11" s="80"/>
      <c r="D11" s="80"/>
      <c r="E11" s="80"/>
      <c r="F11" s="80"/>
      <c r="G11" s="81">
        <f t="shared" si="0"/>
        <v>0</v>
      </c>
      <c r="H11" s="81"/>
      <c r="I11" s="111" t="str">
        <f>IF(AND(C11&lt;&gt;"",C11&lt;&gt;0),E11/C11,"")</f>
        <v/>
      </c>
      <c r="J11" s="111"/>
    </row>
    <row r="12" spans="1:10" x14ac:dyDescent="0.25">
      <c r="A12" s="20"/>
      <c r="B12" s="20"/>
      <c r="C12" s="80"/>
      <c r="D12" s="80"/>
      <c r="E12" s="80"/>
      <c r="F12" s="80"/>
      <c r="G12" s="81">
        <f t="shared" si="0"/>
        <v>0</v>
      </c>
      <c r="H12" s="81"/>
      <c r="I12" s="111" t="str">
        <f t="shared" ref="I12" si="2">IF(AND(C12&lt;&gt;"",C12&lt;&gt;0),E12/C12,"")</f>
        <v/>
      </c>
      <c r="J12" s="111"/>
    </row>
    <row r="13" spans="1:10" x14ac:dyDescent="0.25">
      <c r="A13" s="20"/>
      <c r="B13" s="20"/>
      <c r="C13" s="80"/>
      <c r="D13" s="80"/>
      <c r="E13" s="80"/>
      <c r="F13" s="80"/>
      <c r="G13" s="81">
        <f t="shared" si="0"/>
        <v>0</v>
      </c>
      <c r="H13" s="81"/>
      <c r="I13" s="111" t="str">
        <f>IF(AND(C13&lt;&gt;"",C13&lt;&gt;0),E13/C13,"")</f>
        <v/>
      </c>
      <c r="J13" s="111"/>
    </row>
    <row r="14" spans="1:10" x14ac:dyDescent="0.25">
      <c r="A14" s="20"/>
      <c r="B14" s="20"/>
      <c r="C14" s="80"/>
      <c r="D14" s="80"/>
      <c r="E14" s="80"/>
      <c r="F14" s="80"/>
      <c r="G14" s="81">
        <f t="shared" si="0"/>
        <v>0</v>
      </c>
      <c r="H14" s="81"/>
      <c r="I14" s="111" t="str">
        <f t="shared" ref="I14" si="3">IF(AND(C14&lt;&gt;"",C14&lt;&gt;0),E14/C14,"")</f>
        <v/>
      </c>
      <c r="J14" s="111"/>
    </row>
    <row r="15" spans="1:10" x14ac:dyDescent="0.25">
      <c r="A15" s="20"/>
      <c r="B15" s="20"/>
      <c r="C15" s="80"/>
      <c r="D15" s="80"/>
      <c r="E15" s="80"/>
      <c r="F15" s="80"/>
      <c r="G15" s="81">
        <f t="shared" si="0"/>
        <v>0</v>
      </c>
      <c r="H15" s="81"/>
      <c r="I15" s="111" t="str">
        <f>IF(AND(C15&lt;&gt;"",C15&lt;&gt;0),E15/C15,"")</f>
        <v/>
      </c>
      <c r="J15" s="111"/>
    </row>
    <row r="16" spans="1:10" x14ac:dyDescent="0.25">
      <c r="A16" s="20"/>
      <c r="B16" s="20"/>
      <c r="C16" s="80"/>
      <c r="D16" s="80"/>
      <c r="E16" s="80"/>
      <c r="F16" s="80"/>
      <c r="G16" s="81">
        <f t="shared" si="0"/>
        <v>0</v>
      </c>
      <c r="H16" s="81"/>
      <c r="I16" s="111" t="str">
        <f t="shared" ref="I16" si="4">IF(AND(C16&lt;&gt;"",C16&lt;&gt;0),E16/C16,"")</f>
        <v/>
      </c>
      <c r="J16" s="111"/>
    </row>
    <row r="17" spans="1:10" x14ac:dyDescent="0.25">
      <c r="A17" s="20"/>
      <c r="B17" s="20"/>
      <c r="C17" s="80"/>
      <c r="D17" s="80"/>
      <c r="E17" s="80"/>
      <c r="F17" s="80"/>
      <c r="G17" s="81">
        <f t="shared" si="0"/>
        <v>0</v>
      </c>
      <c r="H17" s="81"/>
      <c r="I17" s="111" t="str">
        <f>IF(AND(C17&lt;&gt;"",C17&lt;&gt;0),E17/C17,"")</f>
        <v/>
      </c>
      <c r="J17" s="111"/>
    </row>
    <row r="18" spans="1:10" x14ac:dyDescent="0.25">
      <c r="A18" s="20"/>
      <c r="B18" s="20"/>
      <c r="C18" s="80"/>
      <c r="D18" s="80"/>
      <c r="E18" s="80"/>
      <c r="F18" s="80"/>
      <c r="G18" s="81">
        <f t="shared" si="0"/>
        <v>0</v>
      </c>
      <c r="H18" s="81"/>
      <c r="I18" s="111" t="str">
        <f t="shared" ref="I18" si="5">IF(AND(C18&lt;&gt;"",C18&lt;&gt;0),E18/C18,"")</f>
        <v/>
      </c>
      <c r="J18" s="111"/>
    </row>
    <row r="19" spans="1:10" x14ac:dyDescent="0.25">
      <c r="A19" s="20"/>
      <c r="B19" s="20"/>
      <c r="C19" s="80"/>
      <c r="D19" s="80"/>
      <c r="E19" s="80"/>
      <c r="F19" s="80"/>
      <c r="G19" s="81">
        <f t="shared" si="0"/>
        <v>0</v>
      </c>
      <c r="H19" s="81"/>
      <c r="I19" s="111" t="str">
        <f>IF(AND(C19&lt;&gt;"",C19&lt;&gt;0),E19/C19,"")</f>
        <v/>
      </c>
      <c r="J19" s="111"/>
    </row>
    <row r="20" spans="1:10" x14ac:dyDescent="0.25">
      <c r="A20" s="20"/>
      <c r="B20" s="20"/>
      <c r="C20" s="80"/>
      <c r="D20" s="80"/>
      <c r="E20" s="80"/>
      <c r="F20" s="80"/>
      <c r="G20" s="81">
        <f t="shared" si="0"/>
        <v>0</v>
      </c>
      <c r="H20" s="81"/>
      <c r="I20" s="111" t="str">
        <f t="shared" ref="I20" si="6">IF(AND(C20&lt;&gt;"",C20&lt;&gt;0),E20/C20,"")</f>
        <v/>
      </c>
      <c r="J20" s="111"/>
    </row>
    <row r="21" spans="1:10" x14ac:dyDescent="0.25">
      <c r="A21" s="20"/>
      <c r="B21" s="20"/>
      <c r="C21" s="80"/>
      <c r="D21" s="80"/>
      <c r="E21" s="80"/>
      <c r="F21" s="80"/>
      <c r="G21" s="81">
        <f t="shared" si="0"/>
        <v>0</v>
      </c>
      <c r="H21" s="81"/>
      <c r="I21" s="111" t="str">
        <f>IF(AND(C21&lt;&gt;"",C21&lt;&gt;0),E21/C21,"")</f>
        <v/>
      </c>
      <c r="J21" s="111"/>
    </row>
    <row r="22" spans="1:10" x14ac:dyDescent="0.25">
      <c r="A22" s="20"/>
      <c r="B22" s="20"/>
      <c r="C22" s="80"/>
      <c r="D22" s="80"/>
      <c r="E22" s="80"/>
      <c r="F22" s="80"/>
      <c r="G22" s="81">
        <f t="shared" si="0"/>
        <v>0</v>
      </c>
      <c r="H22" s="81"/>
      <c r="I22" s="111" t="str">
        <f t="shared" ref="I22" si="7">IF(AND(C22&lt;&gt;"",C22&lt;&gt;0),E22/C22,"")</f>
        <v/>
      </c>
      <c r="J22" s="111"/>
    </row>
    <row r="23" spans="1:10" x14ac:dyDescent="0.25">
      <c r="A23" s="20"/>
      <c r="B23" s="20"/>
      <c r="C23" s="80"/>
      <c r="D23" s="80"/>
      <c r="E23" s="80"/>
      <c r="F23" s="80"/>
      <c r="G23" s="81">
        <f t="shared" si="0"/>
        <v>0</v>
      </c>
      <c r="H23" s="81"/>
      <c r="I23" s="111" t="str">
        <f>IF(AND(C23&lt;&gt;"",C23&lt;&gt;0),E23/C23,"")</f>
        <v/>
      </c>
      <c r="J23" s="111"/>
    </row>
    <row r="24" spans="1:10" x14ac:dyDescent="0.25">
      <c r="A24" s="20"/>
      <c r="B24" s="20"/>
      <c r="C24" s="80"/>
      <c r="D24" s="80"/>
      <c r="E24" s="80"/>
      <c r="F24" s="80"/>
      <c r="G24" s="81">
        <f t="shared" si="0"/>
        <v>0</v>
      </c>
      <c r="H24" s="81"/>
      <c r="I24" s="111" t="str">
        <f t="shared" ref="I24" si="8">IF(AND(C24&lt;&gt;"",C24&lt;&gt;0),E24/C24,"")</f>
        <v/>
      </c>
      <c r="J24" s="111"/>
    </row>
    <row r="25" spans="1:10" x14ac:dyDescent="0.25">
      <c r="A25" s="20"/>
      <c r="B25" s="20"/>
      <c r="C25" s="80"/>
      <c r="D25" s="80"/>
      <c r="E25" s="80"/>
      <c r="F25" s="80"/>
      <c r="G25" s="81">
        <f t="shared" si="0"/>
        <v>0</v>
      </c>
      <c r="H25" s="81"/>
      <c r="I25" s="111" t="str">
        <f>IF(AND(C25&lt;&gt;"",C25&lt;&gt;0),E25/C25,"")</f>
        <v/>
      </c>
      <c r="J25" s="111"/>
    </row>
    <row r="26" spans="1:10" x14ac:dyDescent="0.25">
      <c r="A26" s="20"/>
      <c r="B26" s="20"/>
      <c r="C26" s="80"/>
      <c r="D26" s="80"/>
      <c r="E26" s="80"/>
      <c r="F26" s="80"/>
      <c r="G26" s="81">
        <f t="shared" si="0"/>
        <v>0</v>
      </c>
      <c r="H26" s="81"/>
      <c r="I26" s="111" t="str">
        <f t="shared" ref="I26" si="9">IF(AND(C26&lt;&gt;"",C26&lt;&gt;0),E26/C26,"")</f>
        <v/>
      </c>
      <c r="J26" s="111"/>
    </row>
    <row r="27" spans="1:10" x14ac:dyDescent="0.25">
      <c r="A27" s="20"/>
      <c r="B27" s="20"/>
      <c r="C27" s="80"/>
      <c r="D27" s="80"/>
      <c r="E27" s="80"/>
      <c r="F27" s="80"/>
      <c r="G27" s="81">
        <f t="shared" si="0"/>
        <v>0</v>
      </c>
      <c r="H27" s="81"/>
      <c r="I27" s="111" t="str">
        <f>IF(AND(C27&lt;&gt;"",C27&lt;&gt;0),E27/C27,"")</f>
        <v/>
      </c>
      <c r="J27" s="111"/>
    </row>
    <row r="28" spans="1:10" x14ac:dyDescent="0.25">
      <c r="A28" s="20"/>
      <c r="B28" s="20"/>
      <c r="C28" s="80"/>
      <c r="D28" s="80"/>
      <c r="E28" s="80"/>
      <c r="F28" s="80"/>
      <c r="G28" s="81">
        <f t="shared" si="0"/>
        <v>0</v>
      </c>
      <c r="H28" s="81"/>
      <c r="I28" s="111" t="str">
        <f t="shared" ref="I28" si="10">IF(AND(C28&lt;&gt;"",C28&lt;&gt;0),E28/C28,"")</f>
        <v/>
      </c>
      <c r="J28" s="111"/>
    </row>
    <row r="29" spans="1:10" x14ac:dyDescent="0.25">
      <c r="A29" s="20"/>
      <c r="B29" s="20"/>
      <c r="C29" s="80"/>
      <c r="D29" s="80"/>
      <c r="E29" s="80"/>
      <c r="F29" s="80"/>
      <c r="G29" s="81">
        <f t="shared" si="0"/>
        <v>0</v>
      </c>
      <c r="H29" s="81"/>
      <c r="I29" s="111" t="str">
        <f>IF(AND(C29&lt;&gt;"",C29&lt;&gt;0),E29/C29,"")</f>
        <v/>
      </c>
      <c r="J29" s="111"/>
    </row>
    <row r="30" spans="1:10" x14ac:dyDescent="0.25">
      <c r="A30" s="20"/>
      <c r="B30" s="20"/>
      <c r="C30" s="80"/>
      <c r="D30" s="80"/>
      <c r="E30" s="80"/>
      <c r="F30" s="80"/>
      <c r="G30" s="81">
        <f t="shared" si="0"/>
        <v>0</v>
      </c>
      <c r="H30" s="81"/>
      <c r="I30" s="111" t="str">
        <f t="shared" ref="I30" si="11">IF(AND(C30&lt;&gt;"",C30&lt;&gt;0),E30/C30,"")</f>
        <v/>
      </c>
      <c r="J30" s="111"/>
    </row>
    <row r="31" spans="1:10" x14ac:dyDescent="0.25">
      <c r="A31" s="20"/>
      <c r="B31" s="20"/>
      <c r="C31" s="80"/>
      <c r="D31" s="80"/>
      <c r="E31" s="80"/>
      <c r="F31" s="80"/>
      <c r="G31" s="81">
        <f t="shared" si="0"/>
        <v>0</v>
      </c>
      <c r="H31" s="81"/>
      <c r="I31" s="111" t="str">
        <f>IF(AND(C31&lt;&gt;"",C31&lt;&gt;0),E31/C31,"")</f>
        <v/>
      </c>
      <c r="J31" s="111"/>
    </row>
    <row r="32" spans="1:10" x14ac:dyDescent="0.25">
      <c r="A32" s="20"/>
      <c r="B32" s="20"/>
      <c r="C32" s="80"/>
      <c r="D32" s="80"/>
      <c r="E32" s="80"/>
      <c r="F32" s="80"/>
      <c r="G32" s="81">
        <f t="shared" si="0"/>
        <v>0</v>
      </c>
      <c r="H32" s="81"/>
      <c r="I32" s="111" t="str">
        <f t="shared" ref="I32" si="12">IF(AND(C32&lt;&gt;"",C32&lt;&gt;0),E32/C32,"")</f>
        <v/>
      </c>
      <c r="J32" s="111"/>
    </row>
    <row r="33" spans="1:10" x14ac:dyDescent="0.25">
      <c r="A33" s="20"/>
      <c r="B33" s="20"/>
      <c r="C33" s="80"/>
      <c r="D33" s="80"/>
      <c r="E33" s="80"/>
      <c r="F33" s="80"/>
      <c r="G33" s="81">
        <f t="shared" si="0"/>
        <v>0</v>
      </c>
      <c r="H33" s="81"/>
      <c r="I33" s="111" t="str">
        <f>IF(AND(C33&lt;&gt;"",C33&lt;&gt;0),E33/C33,"")</f>
        <v/>
      </c>
      <c r="J33" s="111"/>
    </row>
    <row r="34" spans="1:10" x14ac:dyDescent="0.25">
      <c r="A34" s="20"/>
      <c r="B34" s="20"/>
      <c r="C34" s="80"/>
      <c r="D34" s="80"/>
      <c r="E34" s="80"/>
      <c r="F34" s="80"/>
      <c r="G34" s="81">
        <f t="shared" si="0"/>
        <v>0</v>
      </c>
      <c r="H34" s="81"/>
      <c r="I34" s="111" t="str">
        <f t="shared" ref="I34" si="13">IF(AND(C34&lt;&gt;"",C34&lt;&gt;0),E34/C34,"")</f>
        <v/>
      </c>
      <c r="J34" s="111"/>
    </row>
    <row r="35" spans="1:10" x14ac:dyDescent="0.25">
      <c r="A35" s="20"/>
      <c r="B35" s="20"/>
      <c r="C35" s="80"/>
      <c r="D35" s="80"/>
      <c r="E35" s="80"/>
      <c r="F35" s="80"/>
      <c r="G35" s="81">
        <f t="shared" si="0"/>
        <v>0</v>
      </c>
      <c r="H35" s="81"/>
      <c r="I35" s="111" t="str">
        <f>IF(AND(C35&lt;&gt;"",C35&lt;&gt;0),E35/C35,"")</f>
        <v/>
      </c>
      <c r="J35" s="111"/>
    </row>
    <row r="36" spans="1:10" x14ac:dyDescent="0.25">
      <c r="A36" s="20"/>
      <c r="B36" s="20"/>
      <c r="C36" s="80"/>
      <c r="D36" s="80"/>
      <c r="E36" s="80"/>
      <c r="F36" s="80"/>
      <c r="G36" s="81">
        <f t="shared" si="0"/>
        <v>0</v>
      </c>
      <c r="H36" s="81"/>
      <c r="I36" s="111" t="str">
        <f t="shared" ref="I36" si="14">IF(AND(C36&lt;&gt;"",C36&lt;&gt;0),E36/C36,"")</f>
        <v/>
      </c>
      <c r="J36" s="111"/>
    </row>
    <row r="37" spans="1:10" x14ac:dyDescent="0.25">
      <c r="A37" s="20"/>
      <c r="B37" s="20"/>
      <c r="C37" s="80"/>
      <c r="D37" s="80"/>
      <c r="E37" s="80"/>
      <c r="F37" s="80"/>
      <c r="G37" s="81">
        <f t="shared" si="0"/>
        <v>0</v>
      </c>
      <c r="H37" s="81"/>
      <c r="I37" s="111" t="str">
        <f>IF(AND(C37&lt;&gt;"",C37&lt;&gt;0),E37/C37,"")</f>
        <v/>
      </c>
      <c r="J37" s="111"/>
    </row>
    <row r="38" spans="1:10" x14ac:dyDescent="0.25">
      <c r="A38" s="20"/>
      <c r="B38" s="20"/>
      <c r="C38" s="80"/>
      <c r="D38" s="80"/>
      <c r="E38" s="80"/>
      <c r="F38" s="80"/>
      <c r="G38" s="81">
        <f t="shared" si="0"/>
        <v>0</v>
      </c>
      <c r="H38" s="81"/>
      <c r="I38" s="111" t="str">
        <f t="shared" ref="I38" si="15">IF(AND(C38&lt;&gt;"",C38&lt;&gt;0),E38/C38,"")</f>
        <v/>
      </c>
      <c r="J38" s="111"/>
    </row>
    <row r="39" spans="1:10" x14ac:dyDescent="0.25">
      <c r="A39" s="20"/>
      <c r="B39" s="20"/>
      <c r="C39" s="80"/>
      <c r="D39" s="80"/>
      <c r="E39" s="80"/>
      <c r="F39" s="80"/>
      <c r="G39" s="81">
        <f t="shared" si="0"/>
        <v>0</v>
      </c>
      <c r="H39" s="81"/>
      <c r="I39" s="111" t="str">
        <f>IF(AND(C39&lt;&gt;"",C39&lt;&gt;0),E39/C39,"")</f>
        <v/>
      </c>
      <c r="J39" s="111"/>
    </row>
    <row r="40" spans="1:10" x14ac:dyDescent="0.25">
      <c r="A40" s="20"/>
      <c r="B40" s="20"/>
      <c r="C40" s="80"/>
      <c r="D40" s="80"/>
      <c r="E40" s="80"/>
      <c r="F40" s="80"/>
      <c r="G40" s="81">
        <f t="shared" si="0"/>
        <v>0</v>
      </c>
      <c r="H40" s="81"/>
      <c r="I40" s="111" t="str">
        <f t="shared" ref="I40" si="16">IF(AND(C40&lt;&gt;"",C40&lt;&gt;0),E40/C40,"")</f>
        <v/>
      </c>
      <c r="J40" s="111"/>
    </row>
    <row r="41" spans="1:10" x14ac:dyDescent="0.25">
      <c r="A41" s="20"/>
      <c r="B41" s="20"/>
      <c r="C41" s="80"/>
      <c r="D41" s="80"/>
      <c r="E41" s="80"/>
      <c r="F41" s="80"/>
      <c r="G41" s="81">
        <f t="shared" ref="G41:G58" si="17">C41-E41</f>
        <v>0</v>
      </c>
      <c r="H41" s="81"/>
      <c r="I41" s="111" t="str">
        <f>IF(AND(C41&lt;&gt;"",C41&lt;&gt;0),E41/C41,"")</f>
        <v/>
      </c>
      <c r="J41" s="111"/>
    </row>
    <row r="42" spans="1:10" x14ac:dyDescent="0.25">
      <c r="A42" s="20"/>
      <c r="B42" s="20"/>
      <c r="C42" s="80"/>
      <c r="D42" s="80"/>
      <c r="E42" s="80"/>
      <c r="F42" s="80"/>
      <c r="G42" s="81">
        <f t="shared" si="17"/>
        <v>0</v>
      </c>
      <c r="H42" s="81"/>
      <c r="I42" s="111" t="str">
        <f t="shared" ref="I42" si="18">IF(AND(C42&lt;&gt;"",C42&lt;&gt;0),E42/C42,"")</f>
        <v/>
      </c>
      <c r="J42" s="111"/>
    </row>
    <row r="43" spans="1:10" x14ac:dyDescent="0.25">
      <c r="A43" s="20"/>
      <c r="B43" s="20"/>
      <c r="C43" s="80"/>
      <c r="D43" s="80"/>
      <c r="E43" s="80"/>
      <c r="F43" s="80"/>
      <c r="G43" s="81">
        <f t="shared" si="17"/>
        <v>0</v>
      </c>
      <c r="H43" s="81"/>
      <c r="I43" s="111" t="str">
        <f>IF(AND(C43&lt;&gt;"",C43&lt;&gt;0),E43/C43,"")</f>
        <v/>
      </c>
      <c r="J43" s="111"/>
    </row>
    <row r="44" spans="1:10" x14ac:dyDescent="0.25">
      <c r="A44" s="20"/>
      <c r="B44" s="20"/>
      <c r="C44" s="80"/>
      <c r="D44" s="80"/>
      <c r="E44" s="80"/>
      <c r="F44" s="80"/>
      <c r="G44" s="81">
        <f t="shared" si="17"/>
        <v>0</v>
      </c>
      <c r="H44" s="81"/>
      <c r="I44" s="111" t="str">
        <f t="shared" ref="I44" si="19">IF(AND(C44&lt;&gt;"",C44&lt;&gt;0),E44/C44,"")</f>
        <v/>
      </c>
      <c r="J44" s="111"/>
    </row>
    <row r="45" spans="1:10" x14ac:dyDescent="0.25">
      <c r="A45" s="20"/>
      <c r="B45" s="20"/>
      <c r="C45" s="80"/>
      <c r="D45" s="80"/>
      <c r="E45" s="80"/>
      <c r="F45" s="80"/>
      <c r="G45" s="81">
        <f t="shared" si="17"/>
        <v>0</v>
      </c>
      <c r="H45" s="81"/>
      <c r="I45" s="111" t="str">
        <f>IF(AND(C45&lt;&gt;"",C45&lt;&gt;0),E45/C45,"")</f>
        <v/>
      </c>
      <c r="J45" s="111"/>
    </row>
    <row r="46" spans="1:10" x14ac:dyDescent="0.25">
      <c r="A46" s="20"/>
      <c r="B46" s="20"/>
      <c r="C46" s="80"/>
      <c r="D46" s="80"/>
      <c r="E46" s="80"/>
      <c r="F46" s="80"/>
      <c r="G46" s="81">
        <f t="shared" si="17"/>
        <v>0</v>
      </c>
      <c r="H46" s="81"/>
      <c r="I46" s="111" t="str">
        <f t="shared" ref="I46" si="20">IF(AND(C46&lt;&gt;"",C46&lt;&gt;0),E46/C46,"")</f>
        <v/>
      </c>
      <c r="J46" s="111"/>
    </row>
    <row r="47" spans="1:10" x14ac:dyDescent="0.25">
      <c r="A47" s="20"/>
      <c r="B47" s="20"/>
      <c r="C47" s="80"/>
      <c r="D47" s="80"/>
      <c r="E47" s="80"/>
      <c r="F47" s="80"/>
      <c r="G47" s="81">
        <f t="shared" si="17"/>
        <v>0</v>
      </c>
      <c r="H47" s="81"/>
      <c r="I47" s="111" t="str">
        <f>IF(AND(C47&lt;&gt;"",C47&lt;&gt;0),E47/C47,"")</f>
        <v/>
      </c>
      <c r="J47" s="111"/>
    </row>
    <row r="48" spans="1:10" x14ac:dyDescent="0.25">
      <c r="A48" s="20"/>
      <c r="B48" s="20"/>
      <c r="C48" s="80"/>
      <c r="D48" s="80"/>
      <c r="E48" s="80"/>
      <c r="F48" s="80"/>
      <c r="G48" s="81">
        <f t="shared" si="17"/>
        <v>0</v>
      </c>
      <c r="H48" s="81"/>
      <c r="I48" s="111" t="str">
        <f t="shared" ref="I48" si="21">IF(AND(C48&lt;&gt;"",C48&lt;&gt;0),E48/C48,"")</f>
        <v/>
      </c>
      <c r="J48" s="111"/>
    </row>
    <row r="49" spans="1:10" x14ac:dyDescent="0.25">
      <c r="A49" s="20"/>
      <c r="B49" s="20"/>
      <c r="C49" s="80"/>
      <c r="D49" s="80"/>
      <c r="E49" s="80"/>
      <c r="F49" s="80"/>
      <c r="G49" s="81">
        <f t="shared" si="17"/>
        <v>0</v>
      </c>
      <c r="H49" s="81"/>
      <c r="I49" s="111" t="str">
        <f>IF(AND(C49&lt;&gt;"",C49&lt;&gt;0),E49/C49,"")</f>
        <v/>
      </c>
      <c r="J49" s="111"/>
    </row>
    <row r="50" spans="1:10" x14ac:dyDescent="0.25">
      <c r="A50" s="20"/>
      <c r="B50" s="20"/>
      <c r="C50" s="80"/>
      <c r="D50" s="80"/>
      <c r="E50" s="80"/>
      <c r="F50" s="80"/>
      <c r="G50" s="81">
        <f t="shared" si="17"/>
        <v>0</v>
      </c>
      <c r="H50" s="81"/>
      <c r="I50" s="111" t="str">
        <f t="shared" ref="I50" si="22">IF(AND(C50&lt;&gt;"",C50&lt;&gt;0),E50/C50,"")</f>
        <v/>
      </c>
      <c r="J50" s="111"/>
    </row>
    <row r="51" spans="1:10" x14ac:dyDescent="0.25">
      <c r="A51" s="20"/>
      <c r="B51" s="20"/>
      <c r="C51" s="80"/>
      <c r="D51" s="80"/>
      <c r="E51" s="80"/>
      <c r="F51" s="80"/>
      <c r="G51" s="81">
        <f t="shared" si="17"/>
        <v>0</v>
      </c>
      <c r="H51" s="81"/>
      <c r="I51" s="111" t="str">
        <f>IF(AND(C51&lt;&gt;"",C51&lt;&gt;0),E51/C51,"")</f>
        <v/>
      </c>
      <c r="J51" s="111"/>
    </row>
    <row r="52" spans="1:10" x14ac:dyDescent="0.25">
      <c r="A52" s="20"/>
      <c r="B52" s="20"/>
      <c r="C52" s="80"/>
      <c r="D52" s="80"/>
      <c r="E52" s="80"/>
      <c r="F52" s="80"/>
      <c r="G52" s="81">
        <f t="shared" si="17"/>
        <v>0</v>
      </c>
      <c r="H52" s="81"/>
      <c r="I52" s="111" t="str">
        <f t="shared" ref="I52" si="23">IF(AND(C52&lt;&gt;"",C52&lt;&gt;0),E52/C52,"")</f>
        <v/>
      </c>
      <c r="J52" s="111"/>
    </row>
    <row r="53" spans="1:10" x14ac:dyDescent="0.25">
      <c r="A53" s="20"/>
      <c r="B53" s="20"/>
      <c r="C53" s="80"/>
      <c r="D53" s="80"/>
      <c r="E53" s="80"/>
      <c r="F53" s="80"/>
      <c r="G53" s="81">
        <f t="shared" si="17"/>
        <v>0</v>
      </c>
      <c r="H53" s="81"/>
      <c r="I53" s="111" t="str">
        <f>IF(AND(C53&lt;&gt;"",C53&lt;&gt;0),E53/C53,"")</f>
        <v/>
      </c>
      <c r="J53" s="111"/>
    </row>
    <row r="54" spans="1:10" x14ac:dyDescent="0.25">
      <c r="A54" s="20"/>
      <c r="B54" s="20"/>
      <c r="C54" s="80"/>
      <c r="D54" s="80"/>
      <c r="E54" s="80"/>
      <c r="F54" s="80"/>
      <c r="G54" s="81">
        <f t="shared" si="17"/>
        <v>0</v>
      </c>
      <c r="H54" s="81"/>
      <c r="I54" s="111" t="str">
        <f t="shared" ref="I54" si="24">IF(AND(C54&lt;&gt;"",C54&lt;&gt;0),E54/C54,"")</f>
        <v/>
      </c>
      <c r="J54" s="111"/>
    </row>
    <row r="55" spans="1:10" x14ac:dyDescent="0.25">
      <c r="A55" s="20"/>
      <c r="B55" s="20"/>
      <c r="C55" s="80"/>
      <c r="D55" s="80"/>
      <c r="E55" s="80"/>
      <c r="F55" s="80"/>
      <c r="G55" s="81">
        <f t="shared" si="17"/>
        <v>0</v>
      </c>
      <c r="H55" s="81"/>
      <c r="I55" s="111" t="str">
        <f>IF(AND(C55&lt;&gt;"",C55&lt;&gt;0),E55/C55,"")</f>
        <v/>
      </c>
      <c r="J55" s="111"/>
    </row>
    <row r="56" spans="1:10" x14ac:dyDescent="0.25">
      <c r="A56" s="20"/>
      <c r="B56" s="20"/>
      <c r="C56" s="80"/>
      <c r="D56" s="80"/>
      <c r="E56" s="80"/>
      <c r="F56" s="80"/>
      <c r="G56" s="81">
        <f t="shared" si="17"/>
        <v>0</v>
      </c>
      <c r="H56" s="81"/>
      <c r="I56" s="111" t="str">
        <f t="shared" ref="I56" si="25">IF(AND(C56&lt;&gt;"",C56&lt;&gt;0),E56/C56,"")</f>
        <v/>
      </c>
      <c r="J56" s="111"/>
    </row>
    <row r="57" spans="1:10" x14ac:dyDescent="0.25">
      <c r="A57" s="20"/>
      <c r="B57" s="20"/>
      <c r="C57" s="80"/>
      <c r="D57" s="80"/>
      <c r="E57" s="80"/>
      <c r="F57" s="80"/>
      <c r="G57" s="81">
        <f t="shared" si="17"/>
        <v>0</v>
      </c>
      <c r="H57" s="81"/>
      <c r="I57" s="111" t="str">
        <f>IF(AND(C57&lt;&gt;"",C57&lt;&gt;0),E57/C57,"")</f>
        <v/>
      </c>
      <c r="J57" s="111"/>
    </row>
    <row r="58" spans="1:10" x14ac:dyDescent="0.25">
      <c r="A58" s="20"/>
      <c r="B58" s="20"/>
      <c r="C58" s="80"/>
      <c r="D58" s="80"/>
      <c r="E58" s="80"/>
      <c r="F58" s="80"/>
      <c r="G58" s="81">
        <f t="shared" si="17"/>
        <v>0</v>
      </c>
      <c r="H58" s="81"/>
      <c r="I58" s="111" t="str">
        <f t="shared" ref="I58:I59" si="26">IF(AND(C58&lt;&gt;"",C58&lt;&gt;0),E58/C58,"")</f>
        <v/>
      </c>
      <c r="J58" s="111"/>
    </row>
    <row r="59" spans="1:10" x14ac:dyDescent="0.25">
      <c r="A59" s="84" t="s">
        <v>14</v>
      </c>
      <c r="B59" s="84"/>
      <c r="C59" s="81">
        <f>SUM(C9:D58)</f>
        <v>0</v>
      </c>
      <c r="D59" s="81"/>
      <c r="E59" s="81">
        <f>SUM(E9:F58)</f>
        <v>0</v>
      </c>
      <c r="F59" s="81"/>
      <c r="G59" s="81">
        <f>SUM(G9:H58)</f>
        <v>0</v>
      </c>
      <c r="H59" s="81"/>
      <c r="I59" s="111" t="str">
        <f t="shared" si="26"/>
        <v/>
      </c>
      <c r="J59" s="111"/>
    </row>
  </sheetData>
  <sheetProtection algorithmName="SHA-512" hashValue="xPAoSxTGXJq/G4x6ykF8KIbkfilSdo/8+4Hv2Y351uMMnX6r36jnv90BU/EE/+BpohbBra1vWYNwjNXSgQEZYw==" saltValue="5nN4iUQJrcaEC3cjlupM5g==" spinCount="100000" sheet="1" objects="1" scenarios="1" selectLockedCells="1"/>
  <mergeCells count="217">
    <mergeCell ref="C26:D26"/>
    <mergeCell ref="E26:F26"/>
    <mergeCell ref="G26:H26"/>
    <mergeCell ref="I26:J26"/>
    <mergeCell ref="C27:D27"/>
    <mergeCell ref="E27:F27"/>
    <mergeCell ref="G27:H27"/>
    <mergeCell ref="I27:J27"/>
    <mergeCell ref="C24:D24"/>
    <mergeCell ref="E24:F24"/>
    <mergeCell ref="G24:H24"/>
    <mergeCell ref="I24:J24"/>
    <mergeCell ref="C25:D25"/>
    <mergeCell ref="E25:F25"/>
    <mergeCell ref="G25:H25"/>
    <mergeCell ref="I25:J25"/>
    <mergeCell ref="C22:D22"/>
    <mergeCell ref="E22:F22"/>
    <mergeCell ref="G22:H22"/>
    <mergeCell ref="I22:J22"/>
    <mergeCell ref="C23:D23"/>
    <mergeCell ref="E23:F23"/>
    <mergeCell ref="G23:H23"/>
    <mergeCell ref="I23:J23"/>
    <mergeCell ref="C20:D20"/>
    <mergeCell ref="E20:F20"/>
    <mergeCell ref="G20:H20"/>
    <mergeCell ref="I20:J20"/>
    <mergeCell ref="C21:D21"/>
    <mergeCell ref="E21:F21"/>
    <mergeCell ref="G21:H21"/>
    <mergeCell ref="I21:J21"/>
    <mergeCell ref="C18:D18"/>
    <mergeCell ref="E18:F18"/>
    <mergeCell ref="G18:H18"/>
    <mergeCell ref="I18:J18"/>
    <mergeCell ref="C19:D19"/>
    <mergeCell ref="E19:F19"/>
    <mergeCell ref="G19:H19"/>
    <mergeCell ref="I19:J19"/>
    <mergeCell ref="C16:D16"/>
    <mergeCell ref="E16:F16"/>
    <mergeCell ref="G16:H16"/>
    <mergeCell ref="I16:J16"/>
    <mergeCell ref="C17:D17"/>
    <mergeCell ref="E17:F17"/>
    <mergeCell ref="G17:H17"/>
    <mergeCell ref="I17:J17"/>
    <mergeCell ref="C41:D41"/>
    <mergeCell ref="E41:F41"/>
    <mergeCell ref="G41:H41"/>
    <mergeCell ref="I41:J41"/>
    <mergeCell ref="C42:D42"/>
    <mergeCell ref="E42:F42"/>
    <mergeCell ref="G42:H42"/>
    <mergeCell ref="I42:J42"/>
    <mergeCell ref="C39:D39"/>
    <mergeCell ref="E39:F39"/>
    <mergeCell ref="G39:H39"/>
    <mergeCell ref="I39:J39"/>
    <mergeCell ref="C40:D40"/>
    <mergeCell ref="E40:F40"/>
    <mergeCell ref="G40:H40"/>
    <mergeCell ref="I40:J40"/>
    <mergeCell ref="G37:H37"/>
    <mergeCell ref="I37:J37"/>
    <mergeCell ref="C38:D38"/>
    <mergeCell ref="E38:F38"/>
    <mergeCell ref="G38:H38"/>
    <mergeCell ref="I38:J38"/>
    <mergeCell ref="I35:J35"/>
    <mergeCell ref="C36:D36"/>
    <mergeCell ref="E36:F36"/>
    <mergeCell ref="G36:H36"/>
    <mergeCell ref="I36:J36"/>
    <mergeCell ref="C35:D35"/>
    <mergeCell ref="E35:F35"/>
    <mergeCell ref="G35:H35"/>
    <mergeCell ref="C37:D37"/>
    <mergeCell ref="E37:F37"/>
    <mergeCell ref="I33:J33"/>
    <mergeCell ref="C34:D34"/>
    <mergeCell ref="E34:F34"/>
    <mergeCell ref="G34:H34"/>
    <mergeCell ref="I34:J34"/>
    <mergeCell ref="C31:D31"/>
    <mergeCell ref="E31:F31"/>
    <mergeCell ref="G31:H31"/>
    <mergeCell ref="I31:J31"/>
    <mergeCell ref="C32:D32"/>
    <mergeCell ref="E32:F32"/>
    <mergeCell ref="G32:H32"/>
    <mergeCell ref="I32:J32"/>
    <mergeCell ref="E33:F33"/>
    <mergeCell ref="G33:H33"/>
    <mergeCell ref="E15:F15"/>
    <mergeCell ref="G15:H15"/>
    <mergeCell ref="I15:J15"/>
    <mergeCell ref="C12:D12"/>
    <mergeCell ref="E12:F12"/>
    <mergeCell ref="G12:H12"/>
    <mergeCell ref="I12:J12"/>
    <mergeCell ref="C13:D13"/>
    <mergeCell ref="E13:F13"/>
    <mergeCell ref="G13:H13"/>
    <mergeCell ref="I13:J13"/>
    <mergeCell ref="C58:D58"/>
    <mergeCell ref="E58:F58"/>
    <mergeCell ref="G58:H58"/>
    <mergeCell ref="I58:J58"/>
    <mergeCell ref="C45:D45"/>
    <mergeCell ref="E45:F45"/>
    <mergeCell ref="G45:H45"/>
    <mergeCell ref="I45:J45"/>
    <mergeCell ref="C46:D46"/>
    <mergeCell ref="E46:F46"/>
    <mergeCell ref="G46:H46"/>
    <mergeCell ref="I46:J46"/>
    <mergeCell ref="I49:J49"/>
    <mergeCell ref="C50:D50"/>
    <mergeCell ref="E50:F50"/>
    <mergeCell ref="G50:H50"/>
    <mergeCell ref="I50:J50"/>
    <mergeCell ref="C47:D47"/>
    <mergeCell ref="E47:F47"/>
    <mergeCell ref="G47:H47"/>
    <mergeCell ref="I47:J47"/>
    <mergeCell ref="C48:D48"/>
    <mergeCell ref="E48:F48"/>
    <mergeCell ref="G48:H48"/>
    <mergeCell ref="C53:D53"/>
    <mergeCell ref="E53:F53"/>
    <mergeCell ref="C56:D56"/>
    <mergeCell ref="E56:F56"/>
    <mergeCell ref="G56:H56"/>
    <mergeCell ref="I56:J56"/>
    <mergeCell ref="C51:D51"/>
    <mergeCell ref="E51:F51"/>
    <mergeCell ref="G51:H51"/>
    <mergeCell ref="G53:H53"/>
    <mergeCell ref="I53:J53"/>
    <mergeCell ref="C54:D54"/>
    <mergeCell ref="E54:F54"/>
    <mergeCell ref="G54:H54"/>
    <mergeCell ref="I54:J54"/>
    <mergeCell ref="I10:J10"/>
    <mergeCell ref="C11:D11"/>
    <mergeCell ref="E11:F11"/>
    <mergeCell ref="G11:H11"/>
    <mergeCell ref="I11:J11"/>
    <mergeCell ref="C14:D14"/>
    <mergeCell ref="E14:F14"/>
    <mergeCell ref="I51:J51"/>
    <mergeCell ref="C52:D52"/>
    <mergeCell ref="E52:F52"/>
    <mergeCell ref="G52:H52"/>
    <mergeCell ref="I52:J52"/>
    <mergeCell ref="C43:D43"/>
    <mergeCell ref="E43:F43"/>
    <mergeCell ref="G43:H43"/>
    <mergeCell ref="I43:J43"/>
    <mergeCell ref="C44:D44"/>
    <mergeCell ref="E44:F44"/>
    <mergeCell ref="G44:H44"/>
    <mergeCell ref="I44:J44"/>
    <mergeCell ref="I48:J48"/>
    <mergeCell ref="G14:H14"/>
    <mergeCell ref="I14:J14"/>
    <mergeCell ref="C15:D15"/>
    <mergeCell ref="C6:J6"/>
    <mergeCell ref="C55:D55"/>
    <mergeCell ref="E55:F55"/>
    <mergeCell ref="G55:H55"/>
    <mergeCell ref="I55:J55"/>
    <mergeCell ref="E29:F29"/>
    <mergeCell ref="G29:H29"/>
    <mergeCell ref="I29:J29"/>
    <mergeCell ref="C30:D30"/>
    <mergeCell ref="E30:F30"/>
    <mergeCell ref="G30:H30"/>
    <mergeCell ref="I30:J30"/>
    <mergeCell ref="C9:D9"/>
    <mergeCell ref="E9:F9"/>
    <mergeCell ref="G9:H9"/>
    <mergeCell ref="I9:J9"/>
    <mergeCell ref="C28:D28"/>
    <mergeCell ref="C29:D29"/>
    <mergeCell ref="E28:F28"/>
    <mergeCell ref="G28:H28"/>
    <mergeCell ref="I28:J28"/>
    <mergeCell ref="C10:D10"/>
    <mergeCell ref="E10:F10"/>
    <mergeCell ref="G10:H10"/>
    <mergeCell ref="B1:J1"/>
    <mergeCell ref="B2:J2"/>
    <mergeCell ref="B3:J3"/>
    <mergeCell ref="A4:J4"/>
    <mergeCell ref="A6:A8"/>
    <mergeCell ref="B6:B8"/>
    <mergeCell ref="E7:F8"/>
    <mergeCell ref="A59:B59"/>
    <mergeCell ref="A5:J5"/>
    <mergeCell ref="C59:D59"/>
    <mergeCell ref="E59:F59"/>
    <mergeCell ref="G59:H59"/>
    <mergeCell ref="I59:J59"/>
    <mergeCell ref="G7:H8"/>
    <mergeCell ref="I7:J8"/>
    <mergeCell ref="C57:D57"/>
    <mergeCell ref="E57:F57"/>
    <mergeCell ref="G57:H57"/>
    <mergeCell ref="I57:J57"/>
    <mergeCell ref="C7:D8"/>
    <mergeCell ref="C49:D49"/>
    <mergeCell ref="E49:F49"/>
    <mergeCell ref="G49:H49"/>
    <mergeCell ref="C33:D33"/>
  </mergeCells>
  <dataValidations count="1">
    <dataValidation type="whole" operator="greaterThanOrEqual" allowBlank="1" showInputMessage="1" showErrorMessage="1" errorTitle="Hatalı Veri Girişi" error="Bu alana bir pozitif tamsayı girişi yapınız." sqref="C9:H58" xr:uid="{BB35CBAF-C8F6-4A35-99C6-610BF980550C}">
      <formula1>0</formula1>
    </dataValidation>
  </dataValidations>
  <pageMargins left="0.39370078740157483" right="0.23622047244094488" top="0.74803149606299213" bottom="0.74803149606299213" header="0.31496062992125984" footer="0.31496062992125984"/>
  <pageSetup paperSize="9" scale="92"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K55"/>
  <sheetViews>
    <sheetView zoomScaleNormal="100" workbookViewId="0">
      <selection activeCell="F8" sqref="F8:G8"/>
    </sheetView>
  </sheetViews>
  <sheetFormatPr defaultColWidth="9.109375" defaultRowHeight="13.2" x14ac:dyDescent="0.25"/>
  <cols>
    <col min="1" max="1" width="22.6640625" style="14" customWidth="1"/>
    <col min="2" max="2" width="26.88671875" style="14" customWidth="1"/>
    <col min="3" max="11" width="6.21875" style="14" customWidth="1"/>
    <col min="12" max="16384" width="9.109375" style="14"/>
  </cols>
  <sheetData>
    <row r="1" spans="1:11" ht="15.9" customHeight="1" x14ac:dyDescent="0.25">
      <c r="A1" s="6" t="s">
        <v>447</v>
      </c>
      <c r="B1" s="68" t="str">
        <f>IF('Birim Bilgileri'!B1&lt;&gt;"",'Birim Bilgileri'!B1,"")</f>
        <v>Teknik Bilimler Meslek Yüksekokulu</v>
      </c>
      <c r="C1" s="68"/>
      <c r="D1" s="68"/>
      <c r="E1" s="68"/>
      <c r="F1" s="68"/>
      <c r="G1" s="68"/>
      <c r="H1" s="68"/>
      <c r="I1" s="68"/>
      <c r="J1" s="68"/>
      <c r="K1" s="68"/>
    </row>
    <row r="2" spans="1:11" ht="15.9" customHeight="1" x14ac:dyDescent="0.25">
      <c r="A2" s="6" t="s">
        <v>446</v>
      </c>
      <c r="B2" s="68" t="str">
        <f>IF('Birim Bilgileri'!B2&lt;&gt;"",'Birim Bilgileri'!B2,"")</f>
        <v>Makine ve Metal Teknolojileri Bölümü</v>
      </c>
      <c r="C2" s="68"/>
      <c r="D2" s="68"/>
      <c r="E2" s="68"/>
      <c r="F2" s="68"/>
      <c r="G2" s="68"/>
      <c r="H2" s="68"/>
      <c r="I2" s="68"/>
      <c r="J2" s="68"/>
      <c r="K2" s="68"/>
    </row>
    <row r="3" spans="1:11" ht="15.9" customHeight="1" x14ac:dyDescent="0.25">
      <c r="A3" s="6" t="s">
        <v>445</v>
      </c>
      <c r="B3" s="68">
        <f>IF('Birim Bilgileri'!B3&lt;&gt;"",'Birim Bilgileri'!B3,"")</f>
        <v>2023</v>
      </c>
      <c r="C3" s="68"/>
      <c r="D3" s="68"/>
      <c r="E3" s="68"/>
      <c r="F3" s="68"/>
      <c r="G3" s="68"/>
      <c r="H3" s="68"/>
      <c r="I3" s="68"/>
      <c r="J3" s="68"/>
      <c r="K3" s="68"/>
    </row>
    <row r="4" spans="1:11" x14ac:dyDescent="0.25">
      <c r="A4" s="67"/>
      <c r="B4" s="67"/>
      <c r="C4" s="67"/>
      <c r="D4" s="67"/>
      <c r="E4" s="67"/>
      <c r="F4" s="67"/>
      <c r="G4" s="67"/>
      <c r="H4" s="67"/>
      <c r="I4" s="67"/>
      <c r="J4" s="67"/>
      <c r="K4" s="67"/>
    </row>
    <row r="5" spans="1:11" s="31" customFormat="1" ht="30" customHeight="1" x14ac:dyDescent="0.25">
      <c r="A5" s="109" t="s">
        <v>540</v>
      </c>
      <c r="B5" s="109"/>
      <c r="C5" s="109"/>
      <c r="D5" s="109"/>
      <c r="E5" s="109"/>
      <c r="F5" s="109"/>
      <c r="G5" s="109"/>
      <c r="H5" s="109"/>
      <c r="I5" s="109"/>
      <c r="J5" s="109"/>
      <c r="K5" s="109"/>
    </row>
    <row r="6" spans="1:11" ht="26.25" customHeight="1" x14ac:dyDescent="0.25">
      <c r="A6" s="104" t="s">
        <v>479</v>
      </c>
      <c r="B6" s="104" t="s">
        <v>478</v>
      </c>
      <c r="C6" s="70" t="s">
        <v>556</v>
      </c>
      <c r="D6" s="70"/>
      <c r="E6" s="70"/>
      <c r="F6" s="70" t="s">
        <v>555</v>
      </c>
      <c r="G6" s="70"/>
      <c r="H6" s="70"/>
      <c r="I6" s="70" t="s">
        <v>554</v>
      </c>
      <c r="J6" s="70"/>
      <c r="K6" s="70"/>
    </row>
    <row r="7" spans="1:11" x14ac:dyDescent="0.25">
      <c r="A7" s="105"/>
      <c r="B7" s="105"/>
      <c r="C7" s="8" t="s">
        <v>164</v>
      </c>
      <c r="D7" s="8" t="s">
        <v>165</v>
      </c>
      <c r="E7" s="8" t="s">
        <v>166</v>
      </c>
      <c r="F7" s="8" t="s">
        <v>164</v>
      </c>
      <c r="G7" s="8" t="s">
        <v>165</v>
      </c>
      <c r="H7" s="8" t="s">
        <v>166</v>
      </c>
      <c r="I7" s="8" t="s">
        <v>164</v>
      </c>
      <c r="J7" s="8" t="s">
        <v>165</v>
      </c>
      <c r="K7" s="8" t="s">
        <v>166</v>
      </c>
    </row>
    <row r="8" spans="1:11" x14ac:dyDescent="0.25">
      <c r="A8" s="19"/>
      <c r="B8" s="19"/>
      <c r="C8" s="10"/>
      <c r="D8" s="10"/>
      <c r="E8" s="12">
        <f t="shared" ref="E8:E53" si="0">SUM(C8:D8)</f>
        <v>0</v>
      </c>
      <c r="F8" s="10"/>
      <c r="G8" s="10"/>
      <c r="H8" s="12">
        <f t="shared" ref="H8:H30" si="1">SUM(F8:G8)</f>
        <v>0</v>
      </c>
      <c r="I8" s="10"/>
      <c r="J8" s="10"/>
      <c r="K8" s="12">
        <f t="shared" ref="K8:K30" si="2">SUM(I8:J8)</f>
        <v>0</v>
      </c>
    </row>
    <row r="9" spans="1:11" x14ac:dyDescent="0.25">
      <c r="A9" s="19"/>
      <c r="B9" s="19"/>
      <c r="C9" s="10"/>
      <c r="D9" s="10"/>
      <c r="E9" s="12">
        <f t="shared" si="0"/>
        <v>0</v>
      </c>
      <c r="F9" s="10"/>
      <c r="G9" s="10"/>
      <c r="H9" s="12">
        <f t="shared" si="1"/>
        <v>0</v>
      </c>
      <c r="I9" s="10"/>
      <c r="J9" s="10"/>
      <c r="K9" s="12">
        <f t="shared" si="2"/>
        <v>0</v>
      </c>
    </row>
    <row r="10" spans="1:11" x14ac:dyDescent="0.25">
      <c r="A10" s="19"/>
      <c r="B10" s="19"/>
      <c r="C10" s="10"/>
      <c r="D10" s="10"/>
      <c r="E10" s="12">
        <f t="shared" si="0"/>
        <v>0</v>
      </c>
      <c r="F10" s="10"/>
      <c r="G10" s="10"/>
      <c r="H10" s="12">
        <f t="shared" si="1"/>
        <v>0</v>
      </c>
      <c r="I10" s="10"/>
      <c r="J10" s="10"/>
      <c r="K10" s="12">
        <f t="shared" si="2"/>
        <v>0</v>
      </c>
    </row>
    <row r="11" spans="1:11" x14ac:dyDescent="0.25">
      <c r="A11" s="19"/>
      <c r="B11" s="19"/>
      <c r="C11" s="10"/>
      <c r="D11" s="10"/>
      <c r="E11" s="12">
        <f t="shared" si="0"/>
        <v>0</v>
      </c>
      <c r="F11" s="10"/>
      <c r="G11" s="10"/>
      <c r="H11" s="12">
        <f t="shared" si="1"/>
        <v>0</v>
      </c>
      <c r="I11" s="10"/>
      <c r="J11" s="10"/>
      <c r="K11" s="12">
        <f t="shared" si="2"/>
        <v>0</v>
      </c>
    </row>
    <row r="12" spans="1:11" x14ac:dyDescent="0.25">
      <c r="A12" s="19"/>
      <c r="B12" s="19"/>
      <c r="C12" s="10"/>
      <c r="D12" s="10"/>
      <c r="E12" s="12">
        <f t="shared" si="0"/>
        <v>0</v>
      </c>
      <c r="F12" s="10"/>
      <c r="G12" s="10"/>
      <c r="H12" s="12">
        <f t="shared" si="1"/>
        <v>0</v>
      </c>
      <c r="I12" s="10"/>
      <c r="J12" s="10"/>
      <c r="K12" s="12">
        <f t="shared" si="2"/>
        <v>0</v>
      </c>
    </row>
    <row r="13" spans="1:11" x14ac:dyDescent="0.25">
      <c r="A13" s="19"/>
      <c r="B13" s="19"/>
      <c r="C13" s="10"/>
      <c r="D13" s="10"/>
      <c r="E13" s="12">
        <f t="shared" si="0"/>
        <v>0</v>
      </c>
      <c r="F13" s="10"/>
      <c r="G13" s="10"/>
      <c r="H13" s="12">
        <f t="shared" si="1"/>
        <v>0</v>
      </c>
      <c r="I13" s="10"/>
      <c r="J13" s="10"/>
      <c r="K13" s="12">
        <f t="shared" si="2"/>
        <v>0</v>
      </c>
    </row>
    <row r="14" spans="1:11" x14ac:dyDescent="0.25">
      <c r="A14" s="19"/>
      <c r="B14" s="19"/>
      <c r="C14" s="10"/>
      <c r="D14" s="10"/>
      <c r="E14" s="12">
        <f t="shared" si="0"/>
        <v>0</v>
      </c>
      <c r="F14" s="10"/>
      <c r="G14" s="10"/>
      <c r="H14" s="12">
        <f t="shared" si="1"/>
        <v>0</v>
      </c>
      <c r="I14" s="10"/>
      <c r="J14" s="10"/>
      <c r="K14" s="12">
        <f t="shared" si="2"/>
        <v>0</v>
      </c>
    </row>
    <row r="15" spans="1:11" x14ac:dyDescent="0.25">
      <c r="A15" s="19"/>
      <c r="B15" s="19"/>
      <c r="C15" s="10"/>
      <c r="D15" s="10"/>
      <c r="E15" s="12">
        <f t="shared" si="0"/>
        <v>0</v>
      </c>
      <c r="F15" s="10"/>
      <c r="G15" s="10"/>
      <c r="H15" s="12">
        <f t="shared" si="1"/>
        <v>0</v>
      </c>
      <c r="I15" s="10"/>
      <c r="J15" s="10"/>
      <c r="K15" s="12">
        <f t="shared" si="2"/>
        <v>0</v>
      </c>
    </row>
    <row r="16" spans="1:11" x14ac:dyDescent="0.25">
      <c r="A16" s="19"/>
      <c r="B16" s="19"/>
      <c r="C16" s="10"/>
      <c r="D16" s="10"/>
      <c r="E16" s="12">
        <f t="shared" si="0"/>
        <v>0</v>
      </c>
      <c r="F16" s="10"/>
      <c r="G16" s="10"/>
      <c r="H16" s="12">
        <f t="shared" si="1"/>
        <v>0</v>
      </c>
      <c r="I16" s="10"/>
      <c r="J16" s="10"/>
      <c r="K16" s="12">
        <f t="shared" si="2"/>
        <v>0</v>
      </c>
    </row>
    <row r="17" spans="1:11" x14ac:dyDescent="0.25">
      <c r="A17" s="19"/>
      <c r="B17" s="19"/>
      <c r="C17" s="10"/>
      <c r="D17" s="10"/>
      <c r="E17" s="12">
        <f t="shared" si="0"/>
        <v>0</v>
      </c>
      <c r="F17" s="10"/>
      <c r="G17" s="10"/>
      <c r="H17" s="12">
        <f t="shared" si="1"/>
        <v>0</v>
      </c>
      <c r="I17" s="10"/>
      <c r="J17" s="10"/>
      <c r="K17" s="12">
        <f t="shared" si="2"/>
        <v>0</v>
      </c>
    </row>
    <row r="18" spans="1:11" x14ac:dyDescent="0.25">
      <c r="A18" s="19"/>
      <c r="B18" s="19"/>
      <c r="C18" s="10"/>
      <c r="D18" s="10"/>
      <c r="E18" s="12">
        <f t="shared" si="0"/>
        <v>0</v>
      </c>
      <c r="F18" s="10"/>
      <c r="G18" s="10"/>
      <c r="H18" s="12">
        <f t="shared" si="1"/>
        <v>0</v>
      </c>
      <c r="I18" s="10"/>
      <c r="J18" s="10"/>
      <c r="K18" s="12">
        <f t="shared" si="2"/>
        <v>0</v>
      </c>
    </row>
    <row r="19" spans="1:11" x14ac:dyDescent="0.25">
      <c r="A19" s="19"/>
      <c r="B19" s="19"/>
      <c r="C19" s="10"/>
      <c r="D19" s="10"/>
      <c r="E19" s="12">
        <f t="shared" si="0"/>
        <v>0</v>
      </c>
      <c r="F19" s="10"/>
      <c r="G19" s="10"/>
      <c r="H19" s="12">
        <f t="shared" si="1"/>
        <v>0</v>
      </c>
      <c r="I19" s="10"/>
      <c r="J19" s="10"/>
      <c r="K19" s="12">
        <f t="shared" si="2"/>
        <v>0</v>
      </c>
    </row>
    <row r="20" spans="1:11" x14ac:dyDescent="0.25">
      <c r="A20" s="19"/>
      <c r="B20" s="19"/>
      <c r="C20" s="10"/>
      <c r="D20" s="10"/>
      <c r="E20" s="12">
        <f t="shared" si="0"/>
        <v>0</v>
      </c>
      <c r="F20" s="10"/>
      <c r="G20" s="10"/>
      <c r="H20" s="12">
        <f t="shared" si="1"/>
        <v>0</v>
      </c>
      <c r="I20" s="10"/>
      <c r="J20" s="10"/>
      <c r="K20" s="12">
        <f t="shared" si="2"/>
        <v>0</v>
      </c>
    </row>
    <row r="21" spans="1:11" x14ac:dyDescent="0.25">
      <c r="A21" s="19"/>
      <c r="B21" s="19"/>
      <c r="C21" s="10"/>
      <c r="D21" s="10"/>
      <c r="E21" s="12">
        <f t="shared" si="0"/>
        <v>0</v>
      </c>
      <c r="F21" s="10"/>
      <c r="G21" s="10"/>
      <c r="H21" s="12">
        <f t="shared" si="1"/>
        <v>0</v>
      </c>
      <c r="I21" s="10"/>
      <c r="J21" s="10"/>
      <c r="K21" s="12">
        <f t="shared" si="2"/>
        <v>0</v>
      </c>
    </row>
    <row r="22" spans="1:11" x14ac:dyDescent="0.25">
      <c r="A22" s="19"/>
      <c r="B22" s="19"/>
      <c r="C22" s="10"/>
      <c r="D22" s="10"/>
      <c r="E22" s="12">
        <f t="shared" si="0"/>
        <v>0</v>
      </c>
      <c r="F22" s="10"/>
      <c r="G22" s="10"/>
      <c r="H22" s="12">
        <f t="shared" si="1"/>
        <v>0</v>
      </c>
      <c r="I22" s="10"/>
      <c r="J22" s="10"/>
      <c r="K22" s="12">
        <f t="shared" si="2"/>
        <v>0</v>
      </c>
    </row>
    <row r="23" spans="1:11" x14ac:dyDescent="0.25">
      <c r="A23" s="19"/>
      <c r="B23" s="19"/>
      <c r="C23" s="10"/>
      <c r="D23" s="10"/>
      <c r="E23" s="12">
        <f t="shared" si="0"/>
        <v>0</v>
      </c>
      <c r="F23" s="10"/>
      <c r="G23" s="10"/>
      <c r="H23" s="12">
        <f t="shared" si="1"/>
        <v>0</v>
      </c>
      <c r="I23" s="10"/>
      <c r="J23" s="10"/>
      <c r="K23" s="12">
        <f t="shared" si="2"/>
        <v>0</v>
      </c>
    </row>
    <row r="24" spans="1:11" x14ac:dyDescent="0.25">
      <c r="A24" s="19"/>
      <c r="B24" s="19"/>
      <c r="C24" s="10"/>
      <c r="D24" s="10"/>
      <c r="E24" s="12">
        <f t="shared" si="0"/>
        <v>0</v>
      </c>
      <c r="F24" s="10"/>
      <c r="G24" s="10"/>
      <c r="H24" s="12">
        <f t="shared" si="1"/>
        <v>0</v>
      </c>
      <c r="I24" s="10"/>
      <c r="J24" s="10"/>
      <c r="K24" s="12">
        <f t="shared" si="2"/>
        <v>0</v>
      </c>
    </row>
    <row r="25" spans="1:11" x14ac:dyDescent="0.25">
      <c r="A25" s="19"/>
      <c r="B25" s="19"/>
      <c r="C25" s="10"/>
      <c r="D25" s="10"/>
      <c r="E25" s="12">
        <f t="shared" si="0"/>
        <v>0</v>
      </c>
      <c r="F25" s="10"/>
      <c r="G25" s="10"/>
      <c r="H25" s="12">
        <f t="shared" si="1"/>
        <v>0</v>
      </c>
      <c r="I25" s="10"/>
      <c r="J25" s="10"/>
      <c r="K25" s="12">
        <f t="shared" si="2"/>
        <v>0</v>
      </c>
    </row>
    <row r="26" spans="1:11" x14ac:dyDescent="0.25">
      <c r="A26" s="19"/>
      <c r="B26" s="19"/>
      <c r="C26" s="10"/>
      <c r="D26" s="10"/>
      <c r="E26" s="12">
        <f t="shared" si="0"/>
        <v>0</v>
      </c>
      <c r="F26" s="10"/>
      <c r="G26" s="10"/>
      <c r="H26" s="12">
        <f t="shared" si="1"/>
        <v>0</v>
      </c>
      <c r="I26" s="10"/>
      <c r="J26" s="10"/>
      <c r="K26" s="12">
        <f t="shared" si="2"/>
        <v>0</v>
      </c>
    </row>
    <row r="27" spans="1:11" x14ac:dyDescent="0.25">
      <c r="A27" s="19"/>
      <c r="B27" s="19"/>
      <c r="C27" s="10"/>
      <c r="D27" s="10"/>
      <c r="E27" s="12">
        <f t="shared" si="0"/>
        <v>0</v>
      </c>
      <c r="F27" s="10"/>
      <c r="G27" s="10"/>
      <c r="H27" s="12">
        <f t="shared" si="1"/>
        <v>0</v>
      </c>
      <c r="I27" s="10"/>
      <c r="J27" s="10"/>
      <c r="K27" s="12">
        <f t="shared" si="2"/>
        <v>0</v>
      </c>
    </row>
    <row r="28" spans="1:11" x14ac:dyDescent="0.25">
      <c r="A28" s="19"/>
      <c r="B28" s="19"/>
      <c r="C28" s="10"/>
      <c r="D28" s="10"/>
      <c r="E28" s="12">
        <f t="shared" si="0"/>
        <v>0</v>
      </c>
      <c r="F28" s="10"/>
      <c r="G28" s="10"/>
      <c r="H28" s="12">
        <f t="shared" si="1"/>
        <v>0</v>
      </c>
      <c r="I28" s="10"/>
      <c r="J28" s="10"/>
      <c r="K28" s="12">
        <f t="shared" si="2"/>
        <v>0</v>
      </c>
    </row>
    <row r="29" spans="1:11" x14ac:dyDescent="0.25">
      <c r="A29" s="19"/>
      <c r="B29" s="19"/>
      <c r="C29" s="10"/>
      <c r="D29" s="10"/>
      <c r="E29" s="12">
        <f t="shared" si="0"/>
        <v>0</v>
      </c>
      <c r="F29" s="10"/>
      <c r="G29" s="10"/>
      <c r="H29" s="12">
        <f t="shared" si="1"/>
        <v>0</v>
      </c>
      <c r="I29" s="10"/>
      <c r="J29" s="10"/>
      <c r="K29" s="12">
        <f t="shared" si="2"/>
        <v>0</v>
      </c>
    </row>
    <row r="30" spans="1:11" x14ac:dyDescent="0.25">
      <c r="A30" s="103" t="s">
        <v>480</v>
      </c>
      <c r="B30" s="103"/>
      <c r="C30" s="29">
        <f>SUM(C8:C29)</f>
        <v>0</v>
      </c>
      <c r="D30" s="29">
        <f>SUM(D8:D29)</f>
        <v>0</v>
      </c>
      <c r="E30" s="29">
        <f t="shared" si="0"/>
        <v>0</v>
      </c>
      <c r="F30" s="29">
        <f>SUM(F8:F29)</f>
        <v>0</v>
      </c>
      <c r="G30" s="29">
        <f>SUM(G8:G29)</f>
        <v>0</v>
      </c>
      <c r="H30" s="29">
        <f t="shared" si="1"/>
        <v>0</v>
      </c>
      <c r="I30" s="29">
        <f>SUM(I8:I29)</f>
        <v>0</v>
      </c>
      <c r="J30" s="29">
        <f>SUM(J8:J29)</f>
        <v>0</v>
      </c>
      <c r="K30" s="29">
        <f t="shared" si="2"/>
        <v>0</v>
      </c>
    </row>
    <row r="31" spans="1:11" x14ac:dyDescent="0.25">
      <c r="A31" s="19"/>
      <c r="B31" s="19"/>
      <c r="C31" s="10"/>
      <c r="D31" s="10"/>
      <c r="E31" s="12">
        <f t="shared" si="0"/>
        <v>0</v>
      </c>
      <c r="F31" s="10"/>
      <c r="G31" s="10"/>
      <c r="H31" s="12">
        <f>SUM(F31:G31)</f>
        <v>0</v>
      </c>
      <c r="I31" s="10"/>
      <c r="J31" s="10"/>
      <c r="K31" s="12">
        <f>SUM(I31:J31)</f>
        <v>0</v>
      </c>
    </row>
    <row r="32" spans="1:11" x14ac:dyDescent="0.25">
      <c r="A32" s="19"/>
      <c r="B32" s="19"/>
      <c r="C32" s="10"/>
      <c r="D32" s="10"/>
      <c r="E32" s="12">
        <f t="shared" si="0"/>
        <v>0</v>
      </c>
      <c r="F32" s="10"/>
      <c r="G32" s="10"/>
      <c r="H32" s="12">
        <f t="shared" ref="H32:H53" si="3">SUM(F32:G32)</f>
        <v>0</v>
      </c>
      <c r="I32" s="10"/>
      <c r="J32" s="10"/>
      <c r="K32" s="12">
        <f t="shared" ref="K32:K53" si="4">SUM(I32:J32)</f>
        <v>0</v>
      </c>
    </row>
    <row r="33" spans="1:11" x14ac:dyDescent="0.25">
      <c r="A33" s="19"/>
      <c r="B33" s="19"/>
      <c r="C33" s="10"/>
      <c r="D33" s="10"/>
      <c r="E33" s="12">
        <f t="shared" si="0"/>
        <v>0</v>
      </c>
      <c r="F33" s="10"/>
      <c r="G33" s="10"/>
      <c r="H33" s="12">
        <f t="shared" si="3"/>
        <v>0</v>
      </c>
      <c r="I33" s="10"/>
      <c r="J33" s="10"/>
      <c r="K33" s="12">
        <f t="shared" si="4"/>
        <v>0</v>
      </c>
    </row>
    <row r="34" spans="1:11" x14ac:dyDescent="0.25">
      <c r="A34" s="19"/>
      <c r="B34" s="19"/>
      <c r="C34" s="10"/>
      <c r="D34" s="10"/>
      <c r="E34" s="12">
        <f t="shared" si="0"/>
        <v>0</v>
      </c>
      <c r="F34" s="10"/>
      <c r="G34" s="10"/>
      <c r="H34" s="12">
        <f t="shared" si="3"/>
        <v>0</v>
      </c>
      <c r="I34" s="10"/>
      <c r="J34" s="10"/>
      <c r="K34" s="12">
        <f t="shared" si="4"/>
        <v>0</v>
      </c>
    </row>
    <row r="35" spans="1:11" x14ac:dyDescent="0.25">
      <c r="A35" s="19"/>
      <c r="B35" s="19"/>
      <c r="C35" s="10"/>
      <c r="D35" s="10"/>
      <c r="E35" s="12">
        <f t="shared" si="0"/>
        <v>0</v>
      </c>
      <c r="F35" s="10"/>
      <c r="G35" s="10"/>
      <c r="H35" s="12">
        <f t="shared" si="3"/>
        <v>0</v>
      </c>
      <c r="I35" s="10"/>
      <c r="J35" s="10"/>
      <c r="K35" s="12">
        <f t="shared" si="4"/>
        <v>0</v>
      </c>
    </row>
    <row r="36" spans="1:11" x14ac:dyDescent="0.25">
      <c r="A36" s="19"/>
      <c r="B36" s="19"/>
      <c r="C36" s="10"/>
      <c r="D36" s="10"/>
      <c r="E36" s="12">
        <f t="shared" si="0"/>
        <v>0</v>
      </c>
      <c r="F36" s="10"/>
      <c r="G36" s="10"/>
      <c r="H36" s="12">
        <f t="shared" si="3"/>
        <v>0</v>
      </c>
      <c r="I36" s="10"/>
      <c r="J36" s="10"/>
      <c r="K36" s="12">
        <f t="shared" si="4"/>
        <v>0</v>
      </c>
    </row>
    <row r="37" spans="1:11" x14ac:dyDescent="0.25">
      <c r="A37" s="19"/>
      <c r="B37" s="19"/>
      <c r="C37" s="10"/>
      <c r="D37" s="10"/>
      <c r="E37" s="12">
        <f t="shared" si="0"/>
        <v>0</v>
      </c>
      <c r="F37" s="10"/>
      <c r="G37" s="10"/>
      <c r="H37" s="12">
        <f t="shared" si="3"/>
        <v>0</v>
      </c>
      <c r="I37" s="10"/>
      <c r="J37" s="10"/>
      <c r="K37" s="12">
        <f t="shared" si="4"/>
        <v>0</v>
      </c>
    </row>
    <row r="38" spans="1:11" x14ac:dyDescent="0.25">
      <c r="A38" s="19"/>
      <c r="B38" s="19"/>
      <c r="C38" s="10"/>
      <c r="D38" s="10"/>
      <c r="E38" s="12">
        <f t="shared" si="0"/>
        <v>0</v>
      </c>
      <c r="F38" s="10"/>
      <c r="G38" s="10"/>
      <c r="H38" s="12">
        <f t="shared" si="3"/>
        <v>0</v>
      </c>
      <c r="I38" s="10"/>
      <c r="J38" s="10"/>
      <c r="K38" s="12">
        <f t="shared" si="4"/>
        <v>0</v>
      </c>
    </row>
    <row r="39" spans="1:11" x14ac:dyDescent="0.25">
      <c r="A39" s="19"/>
      <c r="B39" s="19"/>
      <c r="C39" s="10"/>
      <c r="D39" s="10"/>
      <c r="E39" s="12">
        <f t="shared" si="0"/>
        <v>0</v>
      </c>
      <c r="F39" s="10"/>
      <c r="G39" s="10"/>
      <c r="H39" s="12">
        <f t="shared" si="3"/>
        <v>0</v>
      </c>
      <c r="I39" s="10"/>
      <c r="J39" s="10"/>
      <c r="K39" s="12">
        <f t="shared" si="4"/>
        <v>0</v>
      </c>
    </row>
    <row r="40" spans="1:11" x14ac:dyDescent="0.25">
      <c r="A40" s="19"/>
      <c r="B40" s="19"/>
      <c r="C40" s="10"/>
      <c r="D40" s="10"/>
      <c r="E40" s="12">
        <f t="shared" si="0"/>
        <v>0</v>
      </c>
      <c r="F40" s="10"/>
      <c r="G40" s="10"/>
      <c r="H40" s="12">
        <f t="shared" si="3"/>
        <v>0</v>
      </c>
      <c r="I40" s="10"/>
      <c r="J40" s="10"/>
      <c r="K40" s="12">
        <f t="shared" si="4"/>
        <v>0</v>
      </c>
    </row>
    <row r="41" spans="1:11" x14ac:dyDescent="0.25">
      <c r="A41" s="19"/>
      <c r="B41" s="19"/>
      <c r="C41" s="10"/>
      <c r="D41" s="10"/>
      <c r="E41" s="12">
        <f t="shared" si="0"/>
        <v>0</v>
      </c>
      <c r="F41" s="10"/>
      <c r="G41" s="10"/>
      <c r="H41" s="12">
        <f t="shared" si="3"/>
        <v>0</v>
      </c>
      <c r="I41" s="10"/>
      <c r="J41" s="10"/>
      <c r="K41" s="12">
        <f t="shared" si="4"/>
        <v>0</v>
      </c>
    </row>
    <row r="42" spans="1:11" x14ac:dyDescent="0.25">
      <c r="A42" s="19"/>
      <c r="B42" s="19"/>
      <c r="C42" s="10"/>
      <c r="D42" s="10"/>
      <c r="E42" s="12">
        <f t="shared" si="0"/>
        <v>0</v>
      </c>
      <c r="F42" s="10"/>
      <c r="G42" s="10"/>
      <c r="H42" s="12">
        <f t="shared" si="3"/>
        <v>0</v>
      </c>
      <c r="I42" s="10"/>
      <c r="J42" s="10"/>
      <c r="K42" s="12">
        <f t="shared" si="4"/>
        <v>0</v>
      </c>
    </row>
    <row r="43" spans="1:11" x14ac:dyDescent="0.25">
      <c r="A43" s="19"/>
      <c r="B43" s="19"/>
      <c r="C43" s="10"/>
      <c r="D43" s="10"/>
      <c r="E43" s="12">
        <f t="shared" si="0"/>
        <v>0</v>
      </c>
      <c r="F43" s="10"/>
      <c r="G43" s="10"/>
      <c r="H43" s="12">
        <f t="shared" si="3"/>
        <v>0</v>
      </c>
      <c r="I43" s="10"/>
      <c r="J43" s="10"/>
      <c r="K43" s="12">
        <f t="shared" si="4"/>
        <v>0</v>
      </c>
    </row>
    <row r="44" spans="1:11" x14ac:dyDescent="0.25">
      <c r="A44" s="19"/>
      <c r="B44" s="19"/>
      <c r="C44" s="10"/>
      <c r="D44" s="10"/>
      <c r="E44" s="12">
        <f t="shared" si="0"/>
        <v>0</v>
      </c>
      <c r="F44" s="10"/>
      <c r="G44" s="10"/>
      <c r="H44" s="12">
        <f t="shared" si="3"/>
        <v>0</v>
      </c>
      <c r="I44" s="10"/>
      <c r="J44" s="10"/>
      <c r="K44" s="12">
        <f t="shared" si="4"/>
        <v>0</v>
      </c>
    </row>
    <row r="45" spans="1:11" x14ac:dyDescent="0.25">
      <c r="A45" s="19"/>
      <c r="B45" s="19"/>
      <c r="C45" s="10"/>
      <c r="D45" s="10"/>
      <c r="E45" s="12">
        <f t="shared" si="0"/>
        <v>0</v>
      </c>
      <c r="F45" s="10"/>
      <c r="G45" s="10"/>
      <c r="H45" s="12">
        <f t="shared" si="3"/>
        <v>0</v>
      </c>
      <c r="I45" s="10"/>
      <c r="J45" s="10"/>
      <c r="K45" s="12">
        <f t="shared" si="4"/>
        <v>0</v>
      </c>
    </row>
    <row r="46" spans="1:11" x14ac:dyDescent="0.25">
      <c r="A46" s="19"/>
      <c r="B46" s="19"/>
      <c r="C46" s="10"/>
      <c r="D46" s="10"/>
      <c r="E46" s="12">
        <f t="shared" si="0"/>
        <v>0</v>
      </c>
      <c r="F46" s="10"/>
      <c r="G46" s="10"/>
      <c r="H46" s="12">
        <f t="shared" si="3"/>
        <v>0</v>
      </c>
      <c r="I46" s="10"/>
      <c r="J46" s="10"/>
      <c r="K46" s="12">
        <f t="shared" si="4"/>
        <v>0</v>
      </c>
    </row>
    <row r="47" spans="1:11" x14ac:dyDescent="0.25">
      <c r="A47" s="19"/>
      <c r="B47" s="19"/>
      <c r="C47" s="10"/>
      <c r="D47" s="10"/>
      <c r="E47" s="12">
        <f t="shared" si="0"/>
        <v>0</v>
      </c>
      <c r="F47" s="10"/>
      <c r="G47" s="10"/>
      <c r="H47" s="12">
        <f t="shared" si="3"/>
        <v>0</v>
      </c>
      <c r="I47" s="10"/>
      <c r="J47" s="10"/>
      <c r="K47" s="12">
        <f t="shared" si="4"/>
        <v>0</v>
      </c>
    </row>
    <row r="48" spans="1:11" x14ac:dyDescent="0.25">
      <c r="A48" s="19"/>
      <c r="B48" s="19"/>
      <c r="C48" s="10"/>
      <c r="D48" s="10"/>
      <c r="E48" s="12">
        <f t="shared" si="0"/>
        <v>0</v>
      </c>
      <c r="F48" s="10"/>
      <c r="G48" s="10"/>
      <c r="H48" s="12">
        <f t="shared" si="3"/>
        <v>0</v>
      </c>
      <c r="I48" s="10"/>
      <c r="J48" s="10"/>
      <c r="K48" s="12">
        <f t="shared" si="4"/>
        <v>0</v>
      </c>
    </row>
    <row r="49" spans="1:11" x14ac:dyDescent="0.25">
      <c r="A49" s="19"/>
      <c r="B49" s="19"/>
      <c r="C49" s="10"/>
      <c r="D49" s="10"/>
      <c r="E49" s="12">
        <f t="shared" si="0"/>
        <v>0</v>
      </c>
      <c r="F49" s="10"/>
      <c r="G49" s="10"/>
      <c r="H49" s="12">
        <f t="shared" si="3"/>
        <v>0</v>
      </c>
      <c r="I49" s="10"/>
      <c r="J49" s="10"/>
      <c r="K49" s="12">
        <f t="shared" si="4"/>
        <v>0</v>
      </c>
    </row>
    <row r="50" spans="1:11" x14ac:dyDescent="0.25">
      <c r="A50" s="19"/>
      <c r="B50" s="19"/>
      <c r="C50" s="10"/>
      <c r="D50" s="10"/>
      <c r="E50" s="12">
        <f t="shared" si="0"/>
        <v>0</v>
      </c>
      <c r="F50" s="10"/>
      <c r="G50" s="10"/>
      <c r="H50" s="12">
        <f t="shared" si="3"/>
        <v>0</v>
      </c>
      <c r="I50" s="10"/>
      <c r="J50" s="10"/>
      <c r="K50" s="12">
        <f t="shared" si="4"/>
        <v>0</v>
      </c>
    </row>
    <row r="51" spans="1:11" x14ac:dyDescent="0.25">
      <c r="A51" s="19"/>
      <c r="B51" s="19"/>
      <c r="C51" s="10"/>
      <c r="D51" s="10"/>
      <c r="E51" s="12">
        <f t="shared" si="0"/>
        <v>0</v>
      </c>
      <c r="F51" s="10"/>
      <c r="G51" s="10"/>
      <c r="H51" s="12">
        <f t="shared" si="3"/>
        <v>0</v>
      </c>
      <c r="I51" s="10"/>
      <c r="J51" s="10"/>
      <c r="K51" s="12">
        <f t="shared" si="4"/>
        <v>0</v>
      </c>
    </row>
    <row r="52" spans="1:11" x14ac:dyDescent="0.25">
      <c r="A52" s="19"/>
      <c r="B52" s="19"/>
      <c r="C52" s="10"/>
      <c r="D52" s="10"/>
      <c r="E52" s="12">
        <f t="shared" si="0"/>
        <v>0</v>
      </c>
      <c r="F52" s="10"/>
      <c r="G52" s="10"/>
      <c r="H52" s="12">
        <f t="shared" si="3"/>
        <v>0</v>
      </c>
      <c r="I52" s="10"/>
      <c r="J52" s="10"/>
      <c r="K52" s="12">
        <f t="shared" si="4"/>
        <v>0</v>
      </c>
    </row>
    <row r="53" spans="1:11" x14ac:dyDescent="0.25">
      <c r="A53" s="19"/>
      <c r="B53" s="19"/>
      <c r="C53" s="10"/>
      <c r="D53" s="10"/>
      <c r="E53" s="12">
        <f t="shared" si="0"/>
        <v>0</v>
      </c>
      <c r="F53" s="10"/>
      <c r="G53" s="10"/>
      <c r="H53" s="12">
        <f t="shared" si="3"/>
        <v>0</v>
      </c>
      <c r="I53" s="10"/>
      <c r="J53" s="10"/>
      <c r="K53" s="12">
        <f t="shared" si="4"/>
        <v>0</v>
      </c>
    </row>
    <row r="54" spans="1:11" x14ac:dyDescent="0.25">
      <c r="A54" s="103" t="s">
        <v>481</v>
      </c>
      <c r="B54" s="103"/>
      <c r="C54" s="29">
        <f>SUM(C31:C53)</f>
        <v>0</v>
      </c>
      <c r="D54" s="29">
        <f>SUM(D31:D53)</f>
        <v>0</v>
      </c>
      <c r="E54" s="29">
        <f t="shared" ref="E54:H54" si="5">SUM(E31:E53)</f>
        <v>0</v>
      </c>
      <c r="F54" s="29">
        <f t="shared" si="5"/>
        <v>0</v>
      </c>
      <c r="G54" s="29">
        <f t="shared" si="5"/>
        <v>0</v>
      </c>
      <c r="H54" s="29">
        <f t="shared" si="5"/>
        <v>0</v>
      </c>
      <c r="I54" s="29">
        <f t="shared" ref="I54" si="6">SUM(I31:I53)</f>
        <v>0</v>
      </c>
      <c r="J54" s="29">
        <f t="shared" ref="J54" si="7">SUM(J31:J53)</f>
        <v>0</v>
      </c>
      <c r="K54" s="29">
        <f t="shared" ref="K54" si="8">SUM(K31:K53)</f>
        <v>0</v>
      </c>
    </row>
    <row r="55" spans="1:11" x14ac:dyDescent="0.25">
      <c r="A55" s="101" t="s">
        <v>14</v>
      </c>
      <c r="B55" s="102"/>
      <c r="C55" s="29">
        <f>C30+C54</f>
        <v>0</v>
      </c>
      <c r="D55" s="29">
        <f t="shared" ref="D55:H55" si="9">D30+D54</f>
        <v>0</v>
      </c>
      <c r="E55" s="29">
        <f t="shared" si="9"/>
        <v>0</v>
      </c>
      <c r="F55" s="29">
        <f t="shared" si="9"/>
        <v>0</v>
      </c>
      <c r="G55" s="29">
        <f t="shared" si="9"/>
        <v>0</v>
      </c>
      <c r="H55" s="29">
        <f t="shared" si="9"/>
        <v>0</v>
      </c>
      <c r="I55" s="29">
        <f t="shared" ref="I55" si="10">I30+I54</f>
        <v>0</v>
      </c>
      <c r="J55" s="29">
        <f t="shared" ref="J55" si="11">J30+J54</f>
        <v>0</v>
      </c>
      <c r="K55" s="29">
        <f t="shared" ref="K55" si="12">K30+K54</f>
        <v>0</v>
      </c>
    </row>
  </sheetData>
  <sheetProtection algorithmName="SHA-512" hashValue="rEzSGuo3GnnskUWC60LnRy4jH0NDtrCnTS1lqV5TbgOqVYc4cALNb6NAd7EMsz2VbYxt4FRhh3f7bnMCtZbTCA==" saltValue="8La+rMef0t/gUlQrFFstnA==" spinCount="100000" sheet="1" objects="1" scenarios="1" selectLockedCells="1"/>
  <mergeCells count="13">
    <mergeCell ref="A55:B55"/>
    <mergeCell ref="A6:A7"/>
    <mergeCell ref="B6:B7"/>
    <mergeCell ref="I6:K6"/>
    <mergeCell ref="B1:K1"/>
    <mergeCell ref="B2:K2"/>
    <mergeCell ref="B3:K3"/>
    <mergeCell ref="A4:K4"/>
    <mergeCell ref="A5:K5"/>
    <mergeCell ref="F6:H6"/>
    <mergeCell ref="A30:B30"/>
    <mergeCell ref="A54:B54"/>
    <mergeCell ref="C6:E6"/>
  </mergeCells>
  <dataValidations count="1">
    <dataValidation type="whole" operator="greaterThanOrEqual" allowBlank="1" showInputMessage="1" showErrorMessage="1" errorTitle="Hatalı Veri Girişi" error="Bu alana bir pozitif tamsayı girişi yapınız." sqref="E54:K54 F8:G53 C8:D54 I8:J53" xr:uid="{ADAD0401-6624-4F52-8FD4-478310436D4B}">
      <formula1>0</formula1>
    </dataValidation>
  </dataValidations>
  <pageMargins left="0.39370078740157483" right="0.23622047244094488" top="0.74803149606299213" bottom="0.74803149606299213" header="0.31496062992125984" footer="0.31496062992125984"/>
  <pageSetup paperSize="9" scale="92" fitToHeight="0" orientation="portrait" r:id="rId1"/>
  <headerFooter>
    <oddFooter>&amp;L© Copyright Ağustos 2023, Prof. Dr. İsmail KARAOĞLAN - Tüm Hakları Saklıdır
Bilgi için: kalitekoordinatorlugu@ktun.edu.tr &amp;R&amp;P / &amp;N
Oluşturulma Tarihi: &amp;D</oddFooter>
  </headerFooter>
  <ignoredErrors>
    <ignoredError sqref="E30 H30" formula="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I51"/>
  <sheetViews>
    <sheetView zoomScaleNormal="100" workbookViewId="0">
      <selection activeCell="G12" sqref="G12"/>
    </sheetView>
  </sheetViews>
  <sheetFormatPr defaultColWidth="9.109375" defaultRowHeight="13.2" x14ac:dyDescent="0.25"/>
  <cols>
    <col min="1" max="1" width="27.44140625" style="14" customWidth="1"/>
    <col min="2" max="2" width="27.109375" style="14" customWidth="1"/>
    <col min="3" max="9" width="8.109375" style="14" customWidth="1"/>
    <col min="10" max="16384" width="9.109375" style="14"/>
  </cols>
  <sheetData>
    <row r="1" spans="1:9" ht="15.9" customHeight="1" x14ac:dyDescent="0.25">
      <c r="A1" s="6" t="s">
        <v>447</v>
      </c>
      <c r="B1" s="68" t="str">
        <f>IF('Birim Bilgileri'!B1&lt;&gt;"",'Birim Bilgileri'!B1,"")</f>
        <v>Teknik Bilimler Meslek Yüksekokulu</v>
      </c>
      <c r="C1" s="68"/>
      <c r="D1" s="68"/>
      <c r="E1" s="68"/>
      <c r="F1" s="68"/>
      <c r="G1" s="68"/>
      <c r="H1" s="68"/>
      <c r="I1" s="68"/>
    </row>
    <row r="2" spans="1:9" ht="15.9" customHeight="1" x14ac:dyDescent="0.25">
      <c r="A2" s="6" t="s">
        <v>446</v>
      </c>
      <c r="B2" s="68" t="str">
        <f>IF('Birim Bilgileri'!B2&lt;&gt;"",'Birim Bilgileri'!B2,"")</f>
        <v>Makine ve Metal Teknolojileri Bölümü</v>
      </c>
      <c r="C2" s="68"/>
      <c r="D2" s="68"/>
      <c r="E2" s="68"/>
      <c r="F2" s="68"/>
      <c r="G2" s="68"/>
      <c r="H2" s="68"/>
      <c r="I2" s="68"/>
    </row>
    <row r="3" spans="1:9" ht="15.9" customHeight="1" x14ac:dyDescent="0.25">
      <c r="A3" s="6" t="s">
        <v>445</v>
      </c>
      <c r="B3" s="68">
        <f>IF('Birim Bilgileri'!B3&lt;&gt;"",'Birim Bilgileri'!B3,"")</f>
        <v>2023</v>
      </c>
      <c r="C3" s="68"/>
      <c r="D3" s="68"/>
      <c r="E3" s="68"/>
      <c r="F3" s="68"/>
      <c r="G3" s="68"/>
      <c r="H3" s="68"/>
      <c r="I3" s="68"/>
    </row>
    <row r="4" spans="1:9" x14ac:dyDescent="0.25">
      <c r="A4" s="73"/>
      <c r="B4" s="73"/>
      <c r="C4" s="73"/>
      <c r="D4" s="73"/>
      <c r="E4" s="73"/>
      <c r="F4" s="73"/>
      <c r="G4" s="73"/>
      <c r="H4" s="73"/>
      <c r="I4" s="73"/>
    </row>
    <row r="5" spans="1:9" ht="30" customHeight="1" x14ac:dyDescent="0.25">
      <c r="A5" s="82" t="s">
        <v>546</v>
      </c>
      <c r="B5" s="82"/>
      <c r="C5" s="82"/>
      <c r="D5" s="82"/>
      <c r="E5" s="82"/>
      <c r="F5" s="82"/>
      <c r="G5" s="82"/>
      <c r="H5" s="82"/>
      <c r="I5" s="82"/>
    </row>
    <row r="6" spans="1:9" ht="14.25" customHeight="1" x14ac:dyDescent="0.25">
      <c r="A6" s="69" t="s">
        <v>160</v>
      </c>
      <c r="B6" s="70" t="s">
        <v>510</v>
      </c>
      <c r="C6" s="70" t="s">
        <v>172</v>
      </c>
      <c r="D6" s="70"/>
      <c r="E6" s="70"/>
      <c r="F6" s="70"/>
      <c r="G6" s="113" t="s">
        <v>173</v>
      </c>
      <c r="H6" s="114"/>
      <c r="I6" s="70" t="s">
        <v>14</v>
      </c>
    </row>
    <row r="7" spans="1:9" x14ac:dyDescent="0.25">
      <c r="A7" s="69"/>
      <c r="B7" s="70"/>
      <c r="C7" s="106" t="s">
        <v>174</v>
      </c>
      <c r="D7" s="108"/>
      <c r="E7" s="106" t="s">
        <v>175</v>
      </c>
      <c r="F7" s="108"/>
      <c r="G7" s="115"/>
      <c r="H7" s="116"/>
      <c r="I7" s="70"/>
    </row>
    <row r="8" spans="1:9" x14ac:dyDescent="0.25">
      <c r="A8" s="69"/>
      <c r="B8" s="70"/>
      <c r="C8" s="8" t="s">
        <v>484</v>
      </c>
      <c r="D8" s="8" t="s">
        <v>485</v>
      </c>
      <c r="E8" s="8" t="s">
        <v>484</v>
      </c>
      <c r="F8" s="8" t="s">
        <v>485</v>
      </c>
      <c r="G8" s="8" t="s">
        <v>484</v>
      </c>
      <c r="H8" s="8" t="s">
        <v>485</v>
      </c>
      <c r="I8" s="70"/>
    </row>
    <row r="9" spans="1:9" x14ac:dyDescent="0.25">
      <c r="A9" s="20"/>
      <c r="B9" s="19"/>
      <c r="C9" s="10"/>
      <c r="D9" s="10"/>
      <c r="E9" s="10"/>
      <c r="F9" s="10"/>
      <c r="G9" s="10"/>
      <c r="H9" s="10"/>
      <c r="I9" s="32">
        <f t="shared" ref="I9:I50" si="0">SUM(C9:H9)</f>
        <v>0</v>
      </c>
    </row>
    <row r="10" spans="1:9" x14ac:dyDescent="0.25">
      <c r="A10" s="20"/>
      <c r="B10" s="19"/>
      <c r="C10" s="10"/>
      <c r="D10" s="10"/>
      <c r="E10" s="10"/>
      <c r="F10" s="10"/>
      <c r="G10" s="10"/>
      <c r="H10" s="10"/>
      <c r="I10" s="32">
        <f t="shared" si="0"/>
        <v>0</v>
      </c>
    </row>
    <row r="11" spans="1:9" x14ac:dyDescent="0.25">
      <c r="A11" s="20"/>
      <c r="B11" s="19"/>
      <c r="C11" s="10"/>
      <c r="D11" s="10"/>
      <c r="E11" s="10"/>
      <c r="F11" s="10"/>
      <c r="G11" s="10"/>
      <c r="H11" s="10"/>
      <c r="I11" s="32">
        <f t="shared" si="0"/>
        <v>0</v>
      </c>
    </row>
    <row r="12" spans="1:9" x14ac:dyDescent="0.25">
      <c r="A12" s="20"/>
      <c r="B12" s="19"/>
      <c r="C12" s="10"/>
      <c r="D12" s="10"/>
      <c r="E12" s="10"/>
      <c r="F12" s="10"/>
      <c r="G12" s="10"/>
      <c r="H12" s="10"/>
      <c r="I12" s="32">
        <f t="shared" si="0"/>
        <v>0</v>
      </c>
    </row>
    <row r="13" spans="1:9" x14ac:dyDescent="0.25">
      <c r="A13" s="20"/>
      <c r="B13" s="19"/>
      <c r="C13" s="10"/>
      <c r="D13" s="10"/>
      <c r="E13" s="10"/>
      <c r="F13" s="10"/>
      <c r="G13" s="10"/>
      <c r="H13" s="10"/>
      <c r="I13" s="32">
        <f t="shared" si="0"/>
        <v>0</v>
      </c>
    </row>
    <row r="14" spans="1:9" x14ac:dyDescent="0.25">
      <c r="A14" s="20"/>
      <c r="B14" s="19"/>
      <c r="C14" s="10"/>
      <c r="D14" s="10"/>
      <c r="E14" s="10"/>
      <c r="F14" s="10"/>
      <c r="G14" s="10"/>
      <c r="H14" s="10"/>
      <c r="I14" s="32">
        <f t="shared" si="0"/>
        <v>0</v>
      </c>
    </row>
    <row r="15" spans="1:9" x14ac:dyDescent="0.25">
      <c r="A15" s="20"/>
      <c r="B15" s="19"/>
      <c r="C15" s="10"/>
      <c r="D15" s="10"/>
      <c r="E15" s="10"/>
      <c r="F15" s="10"/>
      <c r="G15" s="10"/>
      <c r="H15" s="10"/>
      <c r="I15" s="32">
        <f t="shared" si="0"/>
        <v>0</v>
      </c>
    </row>
    <row r="16" spans="1:9" x14ac:dyDescent="0.25">
      <c r="A16" s="20"/>
      <c r="B16" s="19"/>
      <c r="C16" s="10"/>
      <c r="D16" s="10"/>
      <c r="E16" s="10"/>
      <c r="F16" s="10"/>
      <c r="G16" s="10"/>
      <c r="H16" s="10"/>
      <c r="I16" s="32">
        <f t="shared" si="0"/>
        <v>0</v>
      </c>
    </row>
    <row r="17" spans="1:9" x14ac:dyDescent="0.25">
      <c r="A17" s="20"/>
      <c r="B17" s="19"/>
      <c r="C17" s="10"/>
      <c r="D17" s="10"/>
      <c r="E17" s="10"/>
      <c r="F17" s="10"/>
      <c r="G17" s="10"/>
      <c r="H17" s="10"/>
      <c r="I17" s="32">
        <f t="shared" si="0"/>
        <v>0</v>
      </c>
    </row>
    <row r="18" spans="1:9" x14ac:dyDescent="0.25">
      <c r="A18" s="20"/>
      <c r="B18" s="19"/>
      <c r="C18" s="10"/>
      <c r="D18" s="10"/>
      <c r="E18" s="10"/>
      <c r="F18" s="10"/>
      <c r="G18" s="10"/>
      <c r="H18" s="10"/>
      <c r="I18" s="32">
        <f t="shared" si="0"/>
        <v>0</v>
      </c>
    </row>
    <row r="19" spans="1:9" x14ac:dyDescent="0.25">
      <c r="A19" s="20"/>
      <c r="B19" s="19"/>
      <c r="C19" s="10"/>
      <c r="D19" s="10"/>
      <c r="E19" s="10"/>
      <c r="F19" s="10"/>
      <c r="G19" s="10"/>
      <c r="H19" s="10"/>
      <c r="I19" s="32">
        <f t="shared" si="0"/>
        <v>0</v>
      </c>
    </row>
    <row r="20" spans="1:9" x14ac:dyDescent="0.25">
      <c r="A20" s="20"/>
      <c r="B20" s="19"/>
      <c r="C20" s="10"/>
      <c r="D20" s="10"/>
      <c r="E20" s="10"/>
      <c r="F20" s="10"/>
      <c r="G20" s="10"/>
      <c r="H20" s="10"/>
      <c r="I20" s="32">
        <f t="shared" si="0"/>
        <v>0</v>
      </c>
    </row>
    <row r="21" spans="1:9" x14ac:dyDescent="0.25">
      <c r="A21" s="20"/>
      <c r="B21" s="19"/>
      <c r="C21" s="10"/>
      <c r="D21" s="10"/>
      <c r="E21" s="10"/>
      <c r="F21" s="10"/>
      <c r="G21" s="10"/>
      <c r="H21" s="10"/>
      <c r="I21" s="32">
        <f t="shared" si="0"/>
        <v>0</v>
      </c>
    </row>
    <row r="22" spans="1:9" x14ac:dyDescent="0.25">
      <c r="A22" s="20"/>
      <c r="B22" s="19"/>
      <c r="C22" s="10"/>
      <c r="D22" s="10"/>
      <c r="E22" s="10"/>
      <c r="F22" s="10"/>
      <c r="G22" s="10"/>
      <c r="H22" s="10"/>
      <c r="I22" s="32">
        <f t="shared" si="0"/>
        <v>0</v>
      </c>
    </row>
    <row r="23" spans="1:9" x14ac:dyDescent="0.25">
      <c r="A23" s="20"/>
      <c r="B23" s="19"/>
      <c r="C23" s="10"/>
      <c r="D23" s="10"/>
      <c r="E23" s="10"/>
      <c r="F23" s="10"/>
      <c r="G23" s="10"/>
      <c r="H23" s="10"/>
      <c r="I23" s="32">
        <f t="shared" si="0"/>
        <v>0</v>
      </c>
    </row>
    <row r="24" spans="1:9" x14ac:dyDescent="0.25">
      <c r="A24" s="20"/>
      <c r="B24" s="19"/>
      <c r="C24" s="10"/>
      <c r="D24" s="10"/>
      <c r="E24" s="10"/>
      <c r="F24" s="10"/>
      <c r="G24" s="10"/>
      <c r="H24" s="10"/>
      <c r="I24" s="32">
        <f t="shared" si="0"/>
        <v>0</v>
      </c>
    </row>
    <row r="25" spans="1:9" x14ac:dyDescent="0.25">
      <c r="A25" s="20"/>
      <c r="B25" s="19"/>
      <c r="C25" s="10"/>
      <c r="D25" s="10"/>
      <c r="E25" s="10"/>
      <c r="F25" s="10"/>
      <c r="G25" s="10"/>
      <c r="H25" s="10"/>
      <c r="I25" s="32">
        <f t="shared" si="0"/>
        <v>0</v>
      </c>
    </row>
    <row r="26" spans="1:9" x14ac:dyDescent="0.25">
      <c r="A26" s="20"/>
      <c r="B26" s="19"/>
      <c r="C26" s="10"/>
      <c r="D26" s="10"/>
      <c r="E26" s="10"/>
      <c r="F26" s="10"/>
      <c r="G26" s="10"/>
      <c r="H26" s="10"/>
      <c r="I26" s="32">
        <f t="shared" si="0"/>
        <v>0</v>
      </c>
    </row>
    <row r="27" spans="1:9" x14ac:dyDescent="0.25">
      <c r="A27" s="20"/>
      <c r="B27" s="19"/>
      <c r="C27" s="10"/>
      <c r="D27" s="10"/>
      <c r="E27" s="10"/>
      <c r="F27" s="10"/>
      <c r="G27" s="10"/>
      <c r="H27" s="10"/>
      <c r="I27" s="32">
        <f t="shared" si="0"/>
        <v>0</v>
      </c>
    </row>
    <row r="28" spans="1:9" x14ac:dyDescent="0.25">
      <c r="A28" s="20"/>
      <c r="B28" s="19"/>
      <c r="C28" s="10"/>
      <c r="D28" s="10"/>
      <c r="E28" s="10"/>
      <c r="F28" s="10"/>
      <c r="G28" s="10"/>
      <c r="H28" s="10"/>
      <c r="I28" s="32">
        <f t="shared" si="0"/>
        <v>0</v>
      </c>
    </row>
    <row r="29" spans="1:9" x14ac:dyDescent="0.25">
      <c r="A29" s="20"/>
      <c r="B29" s="19"/>
      <c r="C29" s="10"/>
      <c r="D29" s="10"/>
      <c r="E29" s="10"/>
      <c r="F29" s="10"/>
      <c r="G29" s="10"/>
      <c r="H29" s="10"/>
      <c r="I29" s="32">
        <f t="shared" si="0"/>
        <v>0</v>
      </c>
    </row>
    <row r="30" spans="1:9" x14ac:dyDescent="0.25">
      <c r="A30" s="20"/>
      <c r="B30" s="19"/>
      <c r="C30" s="10"/>
      <c r="D30" s="10"/>
      <c r="E30" s="10"/>
      <c r="F30" s="10"/>
      <c r="G30" s="10"/>
      <c r="H30" s="10"/>
      <c r="I30" s="32">
        <f t="shared" si="0"/>
        <v>0</v>
      </c>
    </row>
    <row r="31" spans="1:9" x14ac:dyDescent="0.25">
      <c r="A31" s="20"/>
      <c r="B31" s="19"/>
      <c r="C31" s="10"/>
      <c r="D31" s="10"/>
      <c r="E31" s="10"/>
      <c r="F31" s="10"/>
      <c r="G31" s="10"/>
      <c r="H31" s="10"/>
      <c r="I31" s="32">
        <f t="shared" si="0"/>
        <v>0</v>
      </c>
    </row>
    <row r="32" spans="1:9" x14ac:dyDescent="0.25">
      <c r="A32" s="20"/>
      <c r="B32" s="19"/>
      <c r="C32" s="10"/>
      <c r="D32" s="10"/>
      <c r="E32" s="10"/>
      <c r="F32" s="10"/>
      <c r="G32" s="10"/>
      <c r="H32" s="10"/>
      <c r="I32" s="32">
        <f t="shared" si="0"/>
        <v>0</v>
      </c>
    </row>
    <row r="33" spans="1:9" x14ac:dyDescent="0.25">
      <c r="A33" s="20"/>
      <c r="B33" s="19"/>
      <c r="C33" s="10"/>
      <c r="D33" s="10"/>
      <c r="E33" s="10"/>
      <c r="F33" s="10"/>
      <c r="G33" s="10"/>
      <c r="H33" s="10"/>
      <c r="I33" s="32">
        <f t="shared" si="0"/>
        <v>0</v>
      </c>
    </row>
    <row r="34" spans="1:9" x14ac:dyDescent="0.25">
      <c r="A34" s="20"/>
      <c r="B34" s="19"/>
      <c r="C34" s="10"/>
      <c r="D34" s="10"/>
      <c r="E34" s="10"/>
      <c r="F34" s="10"/>
      <c r="G34" s="10"/>
      <c r="H34" s="10"/>
      <c r="I34" s="32">
        <f t="shared" si="0"/>
        <v>0</v>
      </c>
    </row>
    <row r="35" spans="1:9" x14ac:dyDescent="0.25">
      <c r="A35" s="20"/>
      <c r="B35" s="19"/>
      <c r="C35" s="10"/>
      <c r="D35" s="10"/>
      <c r="E35" s="10"/>
      <c r="F35" s="10"/>
      <c r="G35" s="10"/>
      <c r="H35" s="10"/>
      <c r="I35" s="32">
        <f t="shared" si="0"/>
        <v>0</v>
      </c>
    </row>
    <row r="36" spans="1:9" x14ac:dyDescent="0.25">
      <c r="A36" s="20"/>
      <c r="B36" s="19"/>
      <c r="C36" s="10"/>
      <c r="D36" s="10"/>
      <c r="E36" s="10"/>
      <c r="F36" s="10"/>
      <c r="G36" s="10"/>
      <c r="H36" s="10"/>
      <c r="I36" s="32">
        <f t="shared" si="0"/>
        <v>0</v>
      </c>
    </row>
    <row r="37" spans="1:9" x14ac:dyDescent="0.25">
      <c r="A37" s="20"/>
      <c r="B37" s="19"/>
      <c r="C37" s="10"/>
      <c r="D37" s="10"/>
      <c r="E37" s="10"/>
      <c r="F37" s="10"/>
      <c r="G37" s="10"/>
      <c r="H37" s="10"/>
      <c r="I37" s="32">
        <f t="shared" si="0"/>
        <v>0</v>
      </c>
    </row>
    <row r="38" spans="1:9" x14ac:dyDescent="0.25">
      <c r="A38" s="20"/>
      <c r="B38" s="19"/>
      <c r="C38" s="10"/>
      <c r="D38" s="10"/>
      <c r="E38" s="10"/>
      <c r="F38" s="10"/>
      <c r="G38" s="10"/>
      <c r="H38" s="10"/>
      <c r="I38" s="32">
        <f t="shared" si="0"/>
        <v>0</v>
      </c>
    </row>
    <row r="39" spans="1:9" x14ac:dyDescent="0.25">
      <c r="A39" s="20"/>
      <c r="B39" s="19"/>
      <c r="C39" s="10"/>
      <c r="D39" s="10"/>
      <c r="E39" s="10"/>
      <c r="F39" s="10"/>
      <c r="G39" s="10"/>
      <c r="H39" s="10"/>
      <c r="I39" s="32">
        <f t="shared" si="0"/>
        <v>0</v>
      </c>
    </row>
    <row r="40" spans="1:9" x14ac:dyDescent="0.25">
      <c r="A40" s="20"/>
      <c r="B40" s="19"/>
      <c r="C40" s="10"/>
      <c r="D40" s="10"/>
      <c r="E40" s="10"/>
      <c r="F40" s="10"/>
      <c r="G40" s="10"/>
      <c r="H40" s="10"/>
      <c r="I40" s="32">
        <f t="shared" si="0"/>
        <v>0</v>
      </c>
    </row>
    <row r="41" spans="1:9" x14ac:dyDescent="0.25">
      <c r="A41" s="20"/>
      <c r="B41" s="19"/>
      <c r="C41" s="10"/>
      <c r="D41" s="10"/>
      <c r="E41" s="10"/>
      <c r="F41" s="10"/>
      <c r="G41" s="10"/>
      <c r="H41" s="10"/>
      <c r="I41" s="32">
        <f t="shared" si="0"/>
        <v>0</v>
      </c>
    </row>
    <row r="42" spans="1:9" x14ac:dyDescent="0.25">
      <c r="A42" s="20"/>
      <c r="B42" s="19"/>
      <c r="C42" s="10"/>
      <c r="D42" s="10"/>
      <c r="E42" s="10"/>
      <c r="F42" s="10"/>
      <c r="G42" s="10"/>
      <c r="H42" s="10"/>
      <c r="I42" s="32">
        <f t="shared" si="0"/>
        <v>0</v>
      </c>
    </row>
    <row r="43" spans="1:9" x14ac:dyDescent="0.25">
      <c r="A43" s="20"/>
      <c r="B43" s="19"/>
      <c r="C43" s="10"/>
      <c r="D43" s="10"/>
      <c r="E43" s="10"/>
      <c r="F43" s="10"/>
      <c r="G43" s="10"/>
      <c r="H43" s="10"/>
      <c r="I43" s="32">
        <f t="shared" si="0"/>
        <v>0</v>
      </c>
    </row>
    <row r="44" spans="1:9" x14ac:dyDescent="0.25">
      <c r="A44" s="20"/>
      <c r="B44" s="19"/>
      <c r="C44" s="10"/>
      <c r="D44" s="10"/>
      <c r="E44" s="10"/>
      <c r="F44" s="10"/>
      <c r="G44" s="10"/>
      <c r="H44" s="10"/>
      <c r="I44" s="32">
        <f t="shared" si="0"/>
        <v>0</v>
      </c>
    </row>
    <row r="45" spans="1:9" x14ac:dyDescent="0.25">
      <c r="A45" s="20"/>
      <c r="B45" s="19"/>
      <c r="C45" s="10"/>
      <c r="D45" s="10"/>
      <c r="E45" s="10"/>
      <c r="F45" s="10"/>
      <c r="G45" s="10"/>
      <c r="H45" s="10"/>
      <c r="I45" s="32">
        <f t="shared" si="0"/>
        <v>0</v>
      </c>
    </row>
    <row r="46" spans="1:9" x14ac:dyDescent="0.25">
      <c r="A46" s="20"/>
      <c r="B46" s="19"/>
      <c r="C46" s="10"/>
      <c r="D46" s="10"/>
      <c r="E46" s="10"/>
      <c r="F46" s="10"/>
      <c r="G46" s="10"/>
      <c r="H46" s="10"/>
      <c r="I46" s="32">
        <f t="shared" si="0"/>
        <v>0</v>
      </c>
    </row>
    <row r="47" spans="1:9" x14ac:dyDescent="0.25">
      <c r="A47" s="20"/>
      <c r="B47" s="19"/>
      <c r="C47" s="10"/>
      <c r="D47" s="10"/>
      <c r="E47" s="10"/>
      <c r="F47" s="10"/>
      <c r="G47" s="10"/>
      <c r="H47" s="10"/>
      <c r="I47" s="32">
        <f t="shared" si="0"/>
        <v>0</v>
      </c>
    </row>
    <row r="48" spans="1:9" x14ac:dyDescent="0.25">
      <c r="A48" s="20"/>
      <c r="B48" s="19"/>
      <c r="C48" s="10"/>
      <c r="D48" s="10"/>
      <c r="E48" s="10"/>
      <c r="F48" s="10"/>
      <c r="G48" s="10"/>
      <c r="H48" s="10"/>
      <c r="I48" s="32">
        <f t="shared" si="0"/>
        <v>0</v>
      </c>
    </row>
    <row r="49" spans="1:9" x14ac:dyDescent="0.25">
      <c r="A49" s="20"/>
      <c r="B49" s="19"/>
      <c r="C49" s="10"/>
      <c r="D49" s="10"/>
      <c r="E49" s="10"/>
      <c r="F49" s="10"/>
      <c r="G49" s="10"/>
      <c r="H49" s="10"/>
      <c r="I49" s="32">
        <f t="shared" si="0"/>
        <v>0</v>
      </c>
    </row>
    <row r="50" spans="1:9" x14ac:dyDescent="0.25">
      <c r="A50" s="20"/>
      <c r="B50" s="19"/>
      <c r="C50" s="10"/>
      <c r="D50" s="10"/>
      <c r="E50" s="10"/>
      <c r="F50" s="10"/>
      <c r="G50" s="10"/>
      <c r="H50" s="10"/>
      <c r="I50" s="32">
        <f t="shared" si="0"/>
        <v>0</v>
      </c>
    </row>
    <row r="51" spans="1:9" x14ac:dyDescent="0.25">
      <c r="A51" s="112" t="s">
        <v>14</v>
      </c>
      <c r="B51" s="112"/>
      <c r="C51" s="32">
        <f>SUM(C9:C50)</f>
        <v>0</v>
      </c>
      <c r="D51" s="32">
        <f t="shared" ref="D51:I51" si="1">SUM(D9:D50)</f>
        <v>0</v>
      </c>
      <c r="E51" s="32">
        <f t="shared" si="1"/>
        <v>0</v>
      </c>
      <c r="F51" s="32">
        <f t="shared" si="1"/>
        <v>0</v>
      </c>
      <c r="G51" s="32">
        <f t="shared" si="1"/>
        <v>0</v>
      </c>
      <c r="H51" s="32">
        <f t="shared" si="1"/>
        <v>0</v>
      </c>
      <c r="I51" s="32">
        <f t="shared" si="1"/>
        <v>0</v>
      </c>
    </row>
  </sheetData>
  <sheetProtection algorithmName="SHA-512" hashValue="OnyVXQJ55/4PGQZyJ6GVg1ikRKucgzLkgepdSUh1rnVY1kReNxMZAVnrR/e4Q26y/IhcuJ7C0KyfxBp6c/zWSg==" saltValue="iyxwPYABrVbdbeVaLANY/A==" spinCount="100000" sheet="1" objects="1" scenarios="1" selectLockedCells="1"/>
  <mergeCells count="13">
    <mergeCell ref="A4:I4"/>
    <mergeCell ref="B1:I1"/>
    <mergeCell ref="B2:I2"/>
    <mergeCell ref="B3:I3"/>
    <mergeCell ref="A51:B51"/>
    <mergeCell ref="A5:I5"/>
    <mergeCell ref="A6:A8"/>
    <mergeCell ref="B6:B8"/>
    <mergeCell ref="C6:F6"/>
    <mergeCell ref="I6:I8"/>
    <mergeCell ref="C7:D7"/>
    <mergeCell ref="E7:F7"/>
    <mergeCell ref="G6:H7"/>
  </mergeCells>
  <dataValidations count="1">
    <dataValidation type="whole" operator="greaterThanOrEqual" allowBlank="1" showInputMessage="1" showErrorMessage="1" errorTitle="Hatalı Veri Girişi" error="Bu alana bir pozitif tamsayı girişi yapınız." sqref="C9:H50" xr:uid="{D1FB37F7-E78A-4369-BA37-79C34F7DC2C2}">
      <formula1>0</formula1>
    </dataValidation>
  </dataValidations>
  <pageMargins left="0.39370078740157483" right="0.23622047244094488" top="0.74803149606299213" bottom="0.74803149606299213" header="0.31496062992125984" footer="0.31496062992125984"/>
  <pageSetup paperSize="9" scale="87"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9CDAD-21AC-4259-B764-1D85020D7969}">
  <sheetPr>
    <pageSetUpPr fitToPage="1"/>
  </sheetPr>
  <dimension ref="A1:K56"/>
  <sheetViews>
    <sheetView zoomScaleNormal="100" workbookViewId="0">
      <selection activeCell="A9" sqref="A9"/>
    </sheetView>
  </sheetViews>
  <sheetFormatPr defaultColWidth="9.109375" defaultRowHeight="13.2" x14ac:dyDescent="0.25"/>
  <cols>
    <col min="1" max="1" width="16.77734375" style="14" bestFit="1" customWidth="1"/>
    <col min="2" max="2" width="16.77734375" style="14" customWidth="1"/>
    <col min="3" max="16384" width="9.109375" style="14"/>
  </cols>
  <sheetData>
    <row r="1" spans="1:11" ht="15.9" customHeight="1" x14ac:dyDescent="0.25">
      <c r="A1" s="97" t="s">
        <v>447</v>
      </c>
      <c r="B1" s="97"/>
      <c r="C1" s="68" t="str">
        <f>IF('Birim Bilgileri'!B1&lt;&gt;"",'Birim Bilgileri'!B1,"")</f>
        <v>Teknik Bilimler Meslek Yüksekokulu</v>
      </c>
      <c r="D1" s="68"/>
      <c r="E1" s="68"/>
      <c r="F1" s="68"/>
      <c r="G1" s="68"/>
      <c r="H1" s="68"/>
      <c r="I1" s="68"/>
      <c r="J1" s="68"/>
      <c r="K1" s="68"/>
    </row>
    <row r="2" spans="1:11" ht="15.9" customHeight="1" x14ac:dyDescent="0.25">
      <c r="A2" s="97" t="s">
        <v>446</v>
      </c>
      <c r="B2" s="97"/>
      <c r="C2" s="68" t="str">
        <f>IF('Birim Bilgileri'!B2&lt;&gt;"",'Birim Bilgileri'!B2,"")</f>
        <v>Makine ve Metal Teknolojileri Bölümü</v>
      </c>
      <c r="D2" s="68"/>
      <c r="E2" s="68"/>
      <c r="F2" s="68"/>
      <c r="G2" s="68"/>
      <c r="H2" s="68"/>
      <c r="I2" s="68"/>
      <c r="J2" s="68"/>
      <c r="K2" s="68"/>
    </row>
    <row r="3" spans="1:11" ht="15.9" customHeight="1" x14ac:dyDescent="0.25">
      <c r="A3" s="97" t="s">
        <v>445</v>
      </c>
      <c r="B3" s="97"/>
      <c r="C3" s="68">
        <f>IF('Birim Bilgileri'!B3&lt;&gt;"",'Birim Bilgileri'!B3,"")</f>
        <v>2023</v>
      </c>
      <c r="D3" s="68"/>
      <c r="E3" s="68"/>
      <c r="F3" s="68"/>
      <c r="G3" s="68"/>
      <c r="H3" s="68"/>
      <c r="I3" s="68"/>
      <c r="J3" s="68"/>
      <c r="K3" s="68"/>
    </row>
    <row r="4" spans="1:11" x14ac:dyDescent="0.25">
      <c r="A4" s="73"/>
      <c r="B4" s="73"/>
      <c r="C4" s="73"/>
      <c r="D4" s="73"/>
      <c r="E4" s="73"/>
      <c r="F4" s="73"/>
      <c r="G4" s="73"/>
      <c r="H4" s="73"/>
      <c r="I4" s="73"/>
      <c r="J4" s="73"/>
      <c r="K4" s="73"/>
    </row>
    <row r="5" spans="1:11" ht="30" customHeight="1" x14ac:dyDescent="0.25">
      <c r="A5" s="89" t="s">
        <v>547</v>
      </c>
      <c r="B5" s="89"/>
      <c r="C5" s="89"/>
      <c r="D5" s="89"/>
      <c r="E5" s="89"/>
      <c r="F5" s="89"/>
      <c r="G5" s="89"/>
      <c r="H5" s="89"/>
      <c r="I5" s="89"/>
      <c r="J5" s="89"/>
      <c r="K5" s="89"/>
    </row>
    <row r="6" spans="1:11" ht="14.25" customHeight="1" x14ac:dyDescent="0.25">
      <c r="A6" s="84" t="s">
        <v>479</v>
      </c>
      <c r="B6" s="70" t="s">
        <v>478</v>
      </c>
      <c r="C6" s="70" t="s">
        <v>500</v>
      </c>
      <c r="D6" s="70"/>
      <c r="E6" s="70"/>
      <c r="F6" s="70"/>
      <c r="G6" s="70"/>
      <c r="H6" s="70"/>
      <c r="I6" s="70"/>
      <c r="J6" s="70"/>
      <c r="K6" s="70"/>
    </row>
    <row r="7" spans="1:11" x14ac:dyDescent="0.25">
      <c r="A7" s="84"/>
      <c r="B7" s="70"/>
      <c r="C7" s="70" t="s">
        <v>162</v>
      </c>
      <c r="D7" s="70"/>
      <c r="E7" s="70"/>
      <c r="F7" s="70" t="s">
        <v>163</v>
      </c>
      <c r="G7" s="70"/>
      <c r="H7" s="70"/>
      <c r="I7" s="70" t="s">
        <v>14</v>
      </c>
      <c r="J7" s="70"/>
      <c r="K7" s="104" t="s">
        <v>499</v>
      </c>
    </row>
    <row r="8" spans="1:11" x14ac:dyDescent="0.25">
      <c r="A8" s="84"/>
      <c r="B8" s="70"/>
      <c r="C8" s="8" t="s">
        <v>164</v>
      </c>
      <c r="D8" s="8" t="s">
        <v>165</v>
      </c>
      <c r="E8" s="8" t="s">
        <v>166</v>
      </c>
      <c r="F8" s="8" t="s">
        <v>164</v>
      </c>
      <c r="G8" s="8" t="s">
        <v>165</v>
      </c>
      <c r="H8" s="8" t="s">
        <v>166</v>
      </c>
      <c r="I8" s="8" t="s">
        <v>164</v>
      </c>
      <c r="J8" s="8" t="s">
        <v>165</v>
      </c>
      <c r="K8" s="105"/>
    </row>
    <row r="9" spans="1:11" x14ac:dyDescent="0.25">
      <c r="A9" s="19"/>
      <c r="B9" s="19"/>
      <c r="C9" s="10"/>
      <c r="D9" s="10"/>
      <c r="E9" s="12">
        <f t="shared" ref="E9:E54" si="0">SUM(C9:D9)</f>
        <v>0</v>
      </c>
      <c r="F9" s="10"/>
      <c r="G9" s="10"/>
      <c r="H9" s="12">
        <f t="shared" ref="H9:H31" si="1">SUM(F9:G9)</f>
        <v>0</v>
      </c>
      <c r="I9" s="12">
        <f>C9+F9</f>
        <v>0</v>
      </c>
      <c r="J9" s="12">
        <f>D9+G9</f>
        <v>0</v>
      </c>
      <c r="K9" s="12">
        <f>E9+H9</f>
        <v>0</v>
      </c>
    </row>
    <row r="10" spans="1:11" x14ac:dyDescent="0.25">
      <c r="A10" s="19"/>
      <c r="B10" s="19"/>
      <c r="C10" s="10"/>
      <c r="D10" s="10"/>
      <c r="E10" s="12">
        <f t="shared" si="0"/>
        <v>0</v>
      </c>
      <c r="F10" s="10"/>
      <c r="G10" s="10"/>
      <c r="H10" s="12">
        <f t="shared" si="1"/>
        <v>0</v>
      </c>
      <c r="I10" s="12">
        <f t="shared" ref="I10:I30" si="2">C10+F10</f>
        <v>0</v>
      </c>
      <c r="J10" s="12">
        <f t="shared" ref="J10:J30" si="3">D10+G10</f>
        <v>0</v>
      </c>
      <c r="K10" s="12">
        <f t="shared" ref="K10:K54" si="4">E10+H10</f>
        <v>0</v>
      </c>
    </row>
    <row r="11" spans="1:11" x14ac:dyDescent="0.25">
      <c r="A11" s="19"/>
      <c r="B11" s="19"/>
      <c r="C11" s="10"/>
      <c r="D11" s="10"/>
      <c r="E11" s="12">
        <f t="shared" si="0"/>
        <v>0</v>
      </c>
      <c r="F11" s="10"/>
      <c r="G11" s="10"/>
      <c r="H11" s="12">
        <f t="shared" si="1"/>
        <v>0</v>
      </c>
      <c r="I11" s="12">
        <f t="shared" si="2"/>
        <v>0</v>
      </c>
      <c r="J11" s="12">
        <f t="shared" si="3"/>
        <v>0</v>
      </c>
      <c r="K11" s="12">
        <f t="shared" si="4"/>
        <v>0</v>
      </c>
    </row>
    <row r="12" spans="1:11" x14ac:dyDescent="0.25">
      <c r="A12" s="19"/>
      <c r="B12" s="19"/>
      <c r="C12" s="10"/>
      <c r="D12" s="10"/>
      <c r="E12" s="12">
        <f t="shared" si="0"/>
        <v>0</v>
      </c>
      <c r="F12" s="10"/>
      <c r="G12" s="10"/>
      <c r="H12" s="12">
        <f t="shared" si="1"/>
        <v>0</v>
      </c>
      <c r="I12" s="12">
        <f t="shared" si="2"/>
        <v>0</v>
      </c>
      <c r="J12" s="12">
        <f t="shared" si="3"/>
        <v>0</v>
      </c>
      <c r="K12" s="12">
        <f t="shared" si="4"/>
        <v>0</v>
      </c>
    </row>
    <row r="13" spans="1:11" x14ac:dyDescent="0.25">
      <c r="A13" s="19"/>
      <c r="B13" s="19"/>
      <c r="C13" s="10"/>
      <c r="D13" s="10"/>
      <c r="E13" s="12">
        <f t="shared" si="0"/>
        <v>0</v>
      </c>
      <c r="F13" s="10"/>
      <c r="G13" s="10"/>
      <c r="H13" s="12">
        <f t="shared" si="1"/>
        <v>0</v>
      </c>
      <c r="I13" s="12">
        <f t="shared" si="2"/>
        <v>0</v>
      </c>
      <c r="J13" s="12">
        <f t="shared" si="3"/>
        <v>0</v>
      </c>
      <c r="K13" s="12">
        <f t="shared" si="4"/>
        <v>0</v>
      </c>
    </row>
    <row r="14" spans="1:11" x14ac:dyDescent="0.25">
      <c r="A14" s="19"/>
      <c r="B14" s="19"/>
      <c r="C14" s="10"/>
      <c r="D14" s="10"/>
      <c r="E14" s="12">
        <f t="shared" si="0"/>
        <v>0</v>
      </c>
      <c r="F14" s="10"/>
      <c r="G14" s="10"/>
      <c r="H14" s="12">
        <f t="shared" si="1"/>
        <v>0</v>
      </c>
      <c r="I14" s="12">
        <f t="shared" si="2"/>
        <v>0</v>
      </c>
      <c r="J14" s="12">
        <f t="shared" si="3"/>
        <v>0</v>
      </c>
      <c r="K14" s="12">
        <f t="shared" si="4"/>
        <v>0</v>
      </c>
    </row>
    <row r="15" spans="1:11" x14ac:dyDescent="0.25">
      <c r="A15" s="19"/>
      <c r="B15" s="19"/>
      <c r="C15" s="10"/>
      <c r="D15" s="10"/>
      <c r="E15" s="12">
        <f t="shared" si="0"/>
        <v>0</v>
      </c>
      <c r="F15" s="10"/>
      <c r="G15" s="10"/>
      <c r="H15" s="12">
        <f t="shared" si="1"/>
        <v>0</v>
      </c>
      <c r="I15" s="12">
        <f t="shared" si="2"/>
        <v>0</v>
      </c>
      <c r="J15" s="12">
        <f t="shared" si="3"/>
        <v>0</v>
      </c>
      <c r="K15" s="12">
        <f t="shared" si="4"/>
        <v>0</v>
      </c>
    </row>
    <row r="16" spans="1:11" x14ac:dyDescent="0.25">
      <c r="A16" s="19"/>
      <c r="B16" s="19"/>
      <c r="C16" s="10"/>
      <c r="D16" s="10"/>
      <c r="E16" s="12">
        <f t="shared" si="0"/>
        <v>0</v>
      </c>
      <c r="F16" s="10"/>
      <c r="G16" s="10"/>
      <c r="H16" s="12">
        <f t="shared" si="1"/>
        <v>0</v>
      </c>
      <c r="I16" s="12">
        <f t="shared" si="2"/>
        <v>0</v>
      </c>
      <c r="J16" s="12">
        <f t="shared" si="3"/>
        <v>0</v>
      </c>
      <c r="K16" s="12">
        <f t="shared" si="4"/>
        <v>0</v>
      </c>
    </row>
    <row r="17" spans="1:11" x14ac:dyDescent="0.25">
      <c r="A17" s="19"/>
      <c r="B17" s="19"/>
      <c r="C17" s="10"/>
      <c r="D17" s="10"/>
      <c r="E17" s="12">
        <f t="shared" si="0"/>
        <v>0</v>
      </c>
      <c r="F17" s="10"/>
      <c r="G17" s="10"/>
      <c r="H17" s="12">
        <f t="shared" si="1"/>
        <v>0</v>
      </c>
      <c r="I17" s="12">
        <f t="shared" si="2"/>
        <v>0</v>
      </c>
      <c r="J17" s="12">
        <f t="shared" si="3"/>
        <v>0</v>
      </c>
      <c r="K17" s="12">
        <f t="shared" si="4"/>
        <v>0</v>
      </c>
    </row>
    <row r="18" spans="1:11" x14ac:dyDescent="0.25">
      <c r="A18" s="19"/>
      <c r="B18" s="19"/>
      <c r="C18" s="10"/>
      <c r="D18" s="10"/>
      <c r="E18" s="12">
        <f t="shared" si="0"/>
        <v>0</v>
      </c>
      <c r="F18" s="10"/>
      <c r="G18" s="10"/>
      <c r="H18" s="12">
        <f t="shared" si="1"/>
        <v>0</v>
      </c>
      <c r="I18" s="12">
        <f t="shared" si="2"/>
        <v>0</v>
      </c>
      <c r="J18" s="12">
        <f t="shared" si="3"/>
        <v>0</v>
      </c>
      <c r="K18" s="12">
        <f t="shared" si="4"/>
        <v>0</v>
      </c>
    </row>
    <row r="19" spans="1:11" x14ac:dyDescent="0.25">
      <c r="A19" s="19"/>
      <c r="B19" s="19"/>
      <c r="C19" s="10"/>
      <c r="D19" s="10"/>
      <c r="E19" s="12">
        <f t="shared" si="0"/>
        <v>0</v>
      </c>
      <c r="F19" s="10"/>
      <c r="G19" s="10"/>
      <c r="H19" s="12">
        <f t="shared" si="1"/>
        <v>0</v>
      </c>
      <c r="I19" s="12">
        <f t="shared" si="2"/>
        <v>0</v>
      </c>
      <c r="J19" s="12">
        <f t="shared" si="3"/>
        <v>0</v>
      </c>
      <c r="K19" s="12">
        <f t="shared" si="4"/>
        <v>0</v>
      </c>
    </row>
    <row r="20" spans="1:11" x14ac:dyDescent="0.25">
      <c r="A20" s="19"/>
      <c r="B20" s="19"/>
      <c r="C20" s="10"/>
      <c r="D20" s="10"/>
      <c r="E20" s="12">
        <f t="shared" si="0"/>
        <v>0</v>
      </c>
      <c r="F20" s="10"/>
      <c r="G20" s="10"/>
      <c r="H20" s="12">
        <f t="shared" si="1"/>
        <v>0</v>
      </c>
      <c r="I20" s="12">
        <f t="shared" si="2"/>
        <v>0</v>
      </c>
      <c r="J20" s="12">
        <f t="shared" si="3"/>
        <v>0</v>
      </c>
      <c r="K20" s="12">
        <f t="shared" si="4"/>
        <v>0</v>
      </c>
    </row>
    <row r="21" spans="1:11" x14ac:dyDescent="0.25">
      <c r="A21" s="19"/>
      <c r="B21" s="19"/>
      <c r="C21" s="10"/>
      <c r="D21" s="10"/>
      <c r="E21" s="12">
        <f t="shared" si="0"/>
        <v>0</v>
      </c>
      <c r="F21" s="10"/>
      <c r="G21" s="10"/>
      <c r="H21" s="12">
        <f t="shared" si="1"/>
        <v>0</v>
      </c>
      <c r="I21" s="12">
        <f t="shared" si="2"/>
        <v>0</v>
      </c>
      <c r="J21" s="12">
        <f t="shared" si="3"/>
        <v>0</v>
      </c>
      <c r="K21" s="12">
        <f t="shared" si="4"/>
        <v>0</v>
      </c>
    </row>
    <row r="22" spans="1:11" x14ac:dyDescent="0.25">
      <c r="A22" s="19"/>
      <c r="B22" s="19"/>
      <c r="C22" s="10"/>
      <c r="D22" s="10"/>
      <c r="E22" s="12">
        <f t="shared" si="0"/>
        <v>0</v>
      </c>
      <c r="F22" s="10"/>
      <c r="G22" s="10"/>
      <c r="H22" s="12">
        <f t="shared" si="1"/>
        <v>0</v>
      </c>
      <c r="I22" s="12">
        <f t="shared" si="2"/>
        <v>0</v>
      </c>
      <c r="J22" s="12">
        <f t="shared" si="3"/>
        <v>0</v>
      </c>
      <c r="K22" s="12">
        <f t="shared" si="4"/>
        <v>0</v>
      </c>
    </row>
    <row r="23" spans="1:11" x14ac:dyDescent="0.25">
      <c r="A23" s="19"/>
      <c r="B23" s="19"/>
      <c r="C23" s="10"/>
      <c r="D23" s="10"/>
      <c r="E23" s="12">
        <f t="shared" si="0"/>
        <v>0</v>
      </c>
      <c r="F23" s="10"/>
      <c r="G23" s="10"/>
      <c r="H23" s="12">
        <f t="shared" si="1"/>
        <v>0</v>
      </c>
      <c r="I23" s="12">
        <f t="shared" si="2"/>
        <v>0</v>
      </c>
      <c r="J23" s="12">
        <f t="shared" si="3"/>
        <v>0</v>
      </c>
      <c r="K23" s="12">
        <f t="shared" si="4"/>
        <v>0</v>
      </c>
    </row>
    <row r="24" spans="1:11" x14ac:dyDescent="0.25">
      <c r="A24" s="19"/>
      <c r="B24" s="19"/>
      <c r="C24" s="10"/>
      <c r="D24" s="10"/>
      <c r="E24" s="12">
        <f t="shared" si="0"/>
        <v>0</v>
      </c>
      <c r="F24" s="10"/>
      <c r="G24" s="10"/>
      <c r="H24" s="12">
        <f t="shared" si="1"/>
        <v>0</v>
      </c>
      <c r="I24" s="12">
        <f t="shared" si="2"/>
        <v>0</v>
      </c>
      <c r="J24" s="12">
        <f t="shared" si="3"/>
        <v>0</v>
      </c>
      <c r="K24" s="12">
        <f t="shared" si="4"/>
        <v>0</v>
      </c>
    </row>
    <row r="25" spans="1:11" x14ac:dyDescent="0.25">
      <c r="A25" s="19"/>
      <c r="B25" s="19"/>
      <c r="C25" s="10"/>
      <c r="D25" s="10"/>
      <c r="E25" s="12">
        <f t="shared" si="0"/>
        <v>0</v>
      </c>
      <c r="F25" s="10"/>
      <c r="G25" s="10"/>
      <c r="H25" s="12">
        <f t="shared" si="1"/>
        <v>0</v>
      </c>
      <c r="I25" s="12">
        <f t="shared" si="2"/>
        <v>0</v>
      </c>
      <c r="J25" s="12">
        <f t="shared" si="3"/>
        <v>0</v>
      </c>
      <c r="K25" s="12">
        <f t="shared" si="4"/>
        <v>0</v>
      </c>
    </row>
    <row r="26" spans="1:11" x14ac:dyDescent="0.25">
      <c r="A26" s="19"/>
      <c r="B26" s="19"/>
      <c r="C26" s="10"/>
      <c r="D26" s="10"/>
      <c r="E26" s="12">
        <f t="shared" si="0"/>
        <v>0</v>
      </c>
      <c r="F26" s="10"/>
      <c r="G26" s="10"/>
      <c r="H26" s="12">
        <f t="shared" si="1"/>
        <v>0</v>
      </c>
      <c r="I26" s="12">
        <f t="shared" si="2"/>
        <v>0</v>
      </c>
      <c r="J26" s="12">
        <f t="shared" si="3"/>
        <v>0</v>
      </c>
      <c r="K26" s="12">
        <f t="shared" si="4"/>
        <v>0</v>
      </c>
    </row>
    <row r="27" spans="1:11" x14ac:dyDescent="0.25">
      <c r="A27" s="19"/>
      <c r="B27" s="19"/>
      <c r="C27" s="10"/>
      <c r="D27" s="10"/>
      <c r="E27" s="12">
        <f t="shared" si="0"/>
        <v>0</v>
      </c>
      <c r="F27" s="10"/>
      <c r="G27" s="10"/>
      <c r="H27" s="12">
        <f t="shared" si="1"/>
        <v>0</v>
      </c>
      <c r="I27" s="12">
        <f t="shared" si="2"/>
        <v>0</v>
      </c>
      <c r="J27" s="12">
        <f t="shared" si="3"/>
        <v>0</v>
      </c>
      <c r="K27" s="12">
        <f t="shared" si="4"/>
        <v>0</v>
      </c>
    </row>
    <row r="28" spans="1:11" x14ac:dyDescent="0.25">
      <c r="A28" s="19"/>
      <c r="B28" s="19"/>
      <c r="C28" s="10"/>
      <c r="D28" s="10"/>
      <c r="E28" s="12">
        <f t="shared" si="0"/>
        <v>0</v>
      </c>
      <c r="F28" s="10"/>
      <c r="G28" s="10"/>
      <c r="H28" s="12">
        <f t="shared" si="1"/>
        <v>0</v>
      </c>
      <c r="I28" s="12">
        <f t="shared" si="2"/>
        <v>0</v>
      </c>
      <c r="J28" s="12">
        <f t="shared" si="3"/>
        <v>0</v>
      </c>
      <c r="K28" s="12">
        <f t="shared" si="4"/>
        <v>0</v>
      </c>
    </row>
    <row r="29" spans="1:11" x14ac:dyDescent="0.25">
      <c r="A29" s="19"/>
      <c r="B29" s="19"/>
      <c r="C29" s="10"/>
      <c r="D29" s="10"/>
      <c r="E29" s="12">
        <f t="shared" si="0"/>
        <v>0</v>
      </c>
      <c r="F29" s="10"/>
      <c r="G29" s="10"/>
      <c r="H29" s="12">
        <f t="shared" si="1"/>
        <v>0</v>
      </c>
      <c r="I29" s="12">
        <f t="shared" si="2"/>
        <v>0</v>
      </c>
      <c r="J29" s="12">
        <f t="shared" si="3"/>
        <v>0</v>
      </c>
      <c r="K29" s="12">
        <f t="shared" si="4"/>
        <v>0</v>
      </c>
    </row>
    <row r="30" spans="1:11" x14ac:dyDescent="0.25">
      <c r="A30" s="19"/>
      <c r="B30" s="19"/>
      <c r="C30" s="10"/>
      <c r="D30" s="10"/>
      <c r="E30" s="12">
        <f t="shared" si="0"/>
        <v>0</v>
      </c>
      <c r="F30" s="10"/>
      <c r="G30" s="10"/>
      <c r="H30" s="12">
        <f t="shared" si="1"/>
        <v>0</v>
      </c>
      <c r="I30" s="12">
        <f t="shared" si="2"/>
        <v>0</v>
      </c>
      <c r="J30" s="12">
        <f t="shared" si="3"/>
        <v>0</v>
      </c>
      <c r="K30" s="12">
        <f t="shared" si="4"/>
        <v>0</v>
      </c>
    </row>
    <row r="31" spans="1:11" x14ac:dyDescent="0.25">
      <c r="A31" s="103" t="s">
        <v>480</v>
      </c>
      <c r="B31" s="103"/>
      <c r="C31" s="29">
        <f>SUM(C9:C30)</f>
        <v>0</v>
      </c>
      <c r="D31" s="29">
        <f>SUM(D9:D30)</f>
        <v>0</v>
      </c>
      <c r="E31" s="29">
        <f t="shared" si="0"/>
        <v>0</v>
      </c>
      <c r="F31" s="29">
        <f>SUM(F9:F30)</f>
        <v>0</v>
      </c>
      <c r="G31" s="29">
        <f>SUM(G9:G30)</f>
        <v>0</v>
      </c>
      <c r="H31" s="29">
        <f t="shared" si="1"/>
        <v>0</v>
      </c>
      <c r="I31" s="29">
        <f>SUM(I9:I30)</f>
        <v>0</v>
      </c>
      <c r="J31" s="29">
        <f>SUM(J9:J30)</f>
        <v>0</v>
      </c>
      <c r="K31" s="29">
        <f t="shared" si="4"/>
        <v>0</v>
      </c>
    </row>
    <row r="32" spans="1:11" x14ac:dyDescent="0.25">
      <c r="A32" s="19"/>
      <c r="B32" s="19"/>
      <c r="C32" s="10"/>
      <c r="D32" s="10"/>
      <c r="E32" s="12">
        <f t="shared" si="0"/>
        <v>0</v>
      </c>
      <c r="F32" s="10"/>
      <c r="G32" s="10"/>
      <c r="H32" s="12">
        <f>SUM(F32:G32)</f>
        <v>0</v>
      </c>
      <c r="I32" s="12">
        <f t="shared" ref="I32" si="5">C32+F32</f>
        <v>0</v>
      </c>
      <c r="J32" s="12">
        <f t="shared" ref="J32" si="6">D32+G32</f>
        <v>0</v>
      </c>
      <c r="K32" s="12">
        <f t="shared" si="4"/>
        <v>0</v>
      </c>
    </row>
    <row r="33" spans="1:11" x14ac:dyDescent="0.25">
      <c r="A33" s="19"/>
      <c r="B33" s="19"/>
      <c r="C33" s="10"/>
      <c r="D33" s="10"/>
      <c r="E33" s="12">
        <f t="shared" si="0"/>
        <v>0</v>
      </c>
      <c r="F33" s="10"/>
      <c r="G33" s="10"/>
      <c r="H33" s="12">
        <f t="shared" ref="H33:H54" si="7">SUM(F33:G33)</f>
        <v>0</v>
      </c>
      <c r="I33" s="12">
        <f t="shared" ref="I33:I54" si="8">C33+F33</f>
        <v>0</v>
      </c>
      <c r="J33" s="12">
        <f t="shared" ref="J33:J54" si="9">D33+G33</f>
        <v>0</v>
      </c>
      <c r="K33" s="12">
        <f t="shared" si="4"/>
        <v>0</v>
      </c>
    </row>
    <row r="34" spans="1:11" x14ac:dyDescent="0.25">
      <c r="A34" s="19"/>
      <c r="B34" s="19"/>
      <c r="C34" s="10"/>
      <c r="D34" s="10"/>
      <c r="E34" s="12">
        <f t="shared" si="0"/>
        <v>0</v>
      </c>
      <c r="F34" s="10"/>
      <c r="G34" s="10"/>
      <c r="H34" s="12">
        <f t="shared" si="7"/>
        <v>0</v>
      </c>
      <c r="I34" s="12">
        <f t="shared" si="8"/>
        <v>0</v>
      </c>
      <c r="J34" s="12">
        <f t="shared" si="9"/>
        <v>0</v>
      </c>
      <c r="K34" s="12">
        <f t="shared" si="4"/>
        <v>0</v>
      </c>
    </row>
    <row r="35" spans="1:11" x14ac:dyDescent="0.25">
      <c r="A35" s="19"/>
      <c r="B35" s="19"/>
      <c r="C35" s="10"/>
      <c r="D35" s="10"/>
      <c r="E35" s="12">
        <f t="shared" si="0"/>
        <v>0</v>
      </c>
      <c r="F35" s="10"/>
      <c r="G35" s="10"/>
      <c r="H35" s="12">
        <f t="shared" si="7"/>
        <v>0</v>
      </c>
      <c r="I35" s="12">
        <f t="shared" si="8"/>
        <v>0</v>
      </c>
      <c r="J35" s="12">
        <f t="shared" si="9"/>
        <v>0</v>
      </c>
      <c r="K35" s="12">
        <f t="shared" si="4"/>
        <v>0</v>
      </c>
    </row>
    <row r="36" spans="1:11" x14ac:dyDescent="0.25">
      <c r="A36" s="19"/>
      <c r="B36" s="19"/>
      <c r="C36" s="10"/>
      <c r="D36" s="10"/>
      <c r="E36" s="12">
        <f t="shared" si="0"/>
        <v>0</v>
      </c>
      <c r="F36" s="10"/>
      <c r="G36" s="10"/>
      <c r="H36" s="12">
        <f t="shared" si="7"/>
        <v>0</v>
      </c>
      <c r="I36" s="12">
        <f t="shared" si="8"/>
        <v>0</v>
      </c>
      <c r="J36" s="12">
        <f t="shared" si="9"/>
        <v>0</v>
      </c>
      <c r="K36" s="12">
        <f t="shared" si="4"/>
        <v>0</v>
      </c>
    </row>
    <row r="37" spans="1:11" x14ac:dyDescent="0.25">
      <c r="A37" s="19"/>
      <c r="B37" s="19"/>
      <c r="C37" s="10"/>
      <c r="D37" s="10"/>
      <c r="E37" s="12">
        <f t="shared" si="0"/>
        <v>0</v>
      </c>
      <c r="F37" s="10"/>
      <c r="G37" s="10"/>
      <c r="H37" s="12">
        <f t="shared" si="7"/>
        <v>0</v>
      </c>
      <c r="I37" s="12">
        <f t="shared" si="8"/>
        <v>0</v>
      </c>
      <c r="J37" s="12">
        <f t="shared" si="9"/>
        <v>0</v>
      </c>
      <c r="K37" s="12">
        <f t="shared" si="4"/>
        <v>0</v>
      </c>
    </row>
    <row r="38" spans="1:11" x14ac:dyDescent="0.25">
      <c r="A38" s="19"/>
      <c r="B38" s="19"/>
      <c r="C38" s="10"/>
      <c r="D38" s="10"/>
      <c r="E38" s="12">
        <f t="shared" si="0"/>
        <v>0</v>
      </c>
      <c r="F38" s="10"/>
      <c r="G38" s="10"/>
      <c r="H38" s="12">
        <f t="shared" si="7"/>
        <v>0</v>
      </c>
      <c r="I38" s="12">
        <f t="shared" si="8"/>
        <v>0</v>
      </c>
      <c r="J38" s="12">
        <f t="shared" si="9"/>
        <v>0</v>
      </c>
      <c r="K38" s="12">
        <f t="shared" si="4"/>
        <v>0</v>
      </c>
    </row>
    <row r="39" spans="1:11" x14ac:dyDescent="0.25">
      <c r="A39" s="19"/>
      <c r="B39" s="19"/>
      <c r="C39" s="10"/>
      <c r="D39" s="10"/>
      <c r="E39" s="12">
        <f t="shared" si="0"/>
        <v>0</v>
      </c>
      <c r="F39" s="10"/>
      <c r="G39" s="10"/>
      <c r="H39" s="12">
        <f t="shared" si="7"/>
        <v>0</v>
      </c>
      <c r="I39" s="12">
        <f t="shared" si="8"/>
        <v>0</v>
      </c>
      <c r="J39" s="12">
        <f t="shared" si="9"/>
        <v>0</v>
      </c>
      <c r="K39" s="12">
        <f t="shared" si="4"/>
        <v>0</v>
      </c>
    </row>
    <row r="40" spans="1:11" x14ac:dyDescent="0.25">
      <c r="A40" s="19"/>
      <c r="B40" s="19"/>
      <c r="C40" s="10"/>
      <c r="D40" s="10"/>
      <c r="E40" s="12">
        <f t="shared" si="0"/>
        <v>0</v>
      </c>
      <c r="F40" s="10"/>
      <c r="G40" s="10"/>
      <c r="H40" s="12">
        <f t="shared" si="7"/>
        <v>0</v>
      </c>
      <c r="I40" s="12">
        <f t="shared" si="8"/>
        <v>0</v>
      </c>
      <c r="J40" s="12">
        <f t="shared" si="9"/>
        <v>0</v>
      </c>
      <c r="K40" s="12">
        <f t="shared" si="4"/>
        <v>0</v>
      </c>
    </row>
    <row r="41" spans="1:11" x14ac:dyDescent="0.25">
      <c r="A41" s="19"/>
      <c r="B41" s="19"/>
      <c r="C41" s="10"/>
      <c r="D41" s="10"/>
      <c r="E41" s="12">
        <f t="shared" si="0"/>
        <v>0</v>
      </c>
      <c r="F41" s="10"/>
      <c r="G41" s="10"/>
      <c r="H41" s="12">
        <f t="shared" si="7"/>
        <v>0</v>
      </c>
      <c r="I41" s="12">
        <f t="shared" si="8"/>
        <v>0</v>
      </c>
      <c r="J41" s="12">
        <f t="shared" si="9"/>
        <v>0</v>
      </c>
      <c r="K41" s="12">
        <f t="shared" si="4"/>
        <v>0</v>
      </c>
    </row>
    <row r="42" spans="1:11" x14ac:dyDescent="0.25">
      <c r="A42" s="19"/>
      <c r="B42" s="19"/>
      <c r="C42" s="10"/>
      <c r="D42" s="10"/>
      <c r="E42" s="12">
        <f t="shared" si="0"/>
        <v>0</v>
      </c>
      <c r="F42" s="10"/>
      <c r="G42" s="10"/>
      <c r="H42" s="12">
        <f t="shared" si="7"/>
        <v>0</v>
      </c>
      <c r="I42" s="12">
        <f t="shared" si="8"/>
        <v>0</v>
      </c>
      <c r="J42" s="12">
        <f t="shared" si="9"/>
        <v>0</v>
      </c>
      <c r="K42" s="12">
        <f t="shared" si="4"/>
        <v>0</v>
      </c>
    </row>
    <row r="43" spans="1:11" x14ac:dyDescent="0.25">
      <c r="A43" s="19"/>
      <c r="B43" s="19"/>
      <c r="C43" s="10"/>
      <c r="D43" s="10"/>
      <c r="E43" s="12">
        <f t="shared" si="0"/>
        <v>0</v>
      </c>
      <c r="F43" s="10"/>
      <c r="G43" s="10"/>
      <c r="H43" s="12">
        <f t="shared" si="7"/>
        <v>0</v>
      </c>
      <c r="I43" s="12">
        <f t="shared" si="8"/>
        <v>0</v>
      </c>
      <c r="J43" s="12">
        <f t="shared" si="9"/>
        <v>0</v>
      </c>
      <c r="K43" s="12">
        <f t="shared" si="4"/>
        <v>0</v>
      </c>
    </row>
    <row r="44" spans="1:11" x14ac:dyDescent="0.25">
      <c r="A44" s="19"/>
      <c r="B44" s="19"/>
      <c r="C44" s="10"/>
      <c r="D44" s="10"/>
      <c r="E44" s="12">
        <f t="shared" si="0"/>
        <v>0</v>
      </c>
      <c r="F44" s="10"/>
      <c r="G44" s="10"/>
      <c r="H44" s="12">
        <f t="shared" si="7"/>
        <v>0</v>
      </c>
      <c r="I44" s="12">
        <f t="shared" si="8"/>
        <v>0</v>
      </c>
      <c r="J44" s="12">
        <f t="shared" si="9"/>
        <v>0</v>
      </c>
      <c r="K44" s="12">
        <f t="shared" si="4"/>
        <v>0</v>
      </c>
    </row>
    <row r="45" spans="1:11" x14ac:dyDescent="0.25">
      <c r="A45" s="19"/>
      <c r="B45" s="19"/>
      <c r="C45" s="10"/>
      <c r="D45" s="10"/>
      <c r="E45" s="12">
        <f t="shared" si="0"/>
        <v>0</v>
      </c>
      <c r="F45" s="10"/>
      <c r="G45" s="10"/>
      <c r="H45" s="12">
        <f t="shared" si="7"/>
        <v>0</v>
      </c>
      <c r="I45" s="12">
        <f t="shared" si="8"/>
        <v>0</v>
      </c>
      <c r="J45" s="12">
        <f t="shared" si="9"/>
        <v>0</v>
      </c>
      <c r="K45" s="12">
        <f t="shared" si="4"/>
        <v>0</v>
      </c>
    </row>
    <row r="46" spans="1:11" x14ac:dyDescent="0.25">
      <c r="A46" s="19"/>
      <c r="B46" s="19"/>
      <c r="C46" s="10"/>
      <c r="D46" s="10"/>
      <c r="E46" s="12">
        <f t="shared" si="0"/>
        <v>0</v>
      </c>
      <c r="F46" s="10"/>
      <c r="G46" s="10"/>
      <c r="H46" s="12">
        <f t="shared" si="7"/>
        <v>0</v>
      </c>
      <c r="I46" s="12">
        <f t="shared" si="8"/>
        <v>0</v>
      </c>
      <c r="J46" s="12">
        <f t="shared" si="9"/>
        <v>0</v>
      </c>
      <c r="K46" s="12">
        <f t="shared" si="4"/>
        <v>0</v>
      </c>
    </row>
    <row r="47" spans="1:11" x14ac:dyDescent="0.25">
      <c r="A47" s="19"/>
      <c r="B47" s="19"/>
      <c r="C47" s="10"/>
      <c r="D47" s="10"/>
      <c r="E47" s="12">
        <f t="shared" si="0"/>
        <v>0</v>
      </c>
      <c r="F47" s="10"/>
      <c r="G47" s="10"/>
      <c r="H47" s="12">
        <f t="shared" si="7"/>
        <v>0</v>
      </c>
      <c r="I47" s="12">
        <f t="shared" si="8"/>
        <v>0</v>
      </c>
      <c r="J47" s="12">
        <f t="shared" si="9"/>
        <v>0</v>
      </c>
      <c r="K47" s="12">
        <f t="shared" si="4"/>
        <v>0</v>
      </c>
    </row>
    <row r="48" spans="1:11" x14ac:dyDescent="0.25">
      <c r="A48" s="19"/>
      <c r="B48" s="19"/>
      <c r="C48" s="10"/>
      <c r="D48" s="10"/>
      <c r="E48" s="12">
        <f t="shared" si="0"/>
        <v>0</v>
      </c>
      <c r="F48" s="10"/>
      <c r="G48" s="10"/>
      <c r="H48" s="12">
        <f t="shared" si="7"/>
        <v>0</v>
      </c>
      <c r="I48" s="12">
        <f t="shared" si="8"/>
        <v>0</v>
      </c>
      <c r="J48" s="12">
        <f t="shared" si="9"/>
        <v>0</v>
      </c>
      <c r="K48" s="12">
        <f t="shared" si="4"/>
        <v>0</v>
      </c>
    </row>
    <row r="49" spans="1:11" x14ac:dyDescent="0.25">
      <c r="A49" s="19"/>
      <c r="B49" s="19"/>
      <c r="C49" s="10"/>
      <c r="D49" s="10"/>
      <c r="E49" s="12">
        <f t="shared" si="0"/>
        <v>0</v>
      </c>
      <c r="F49" s="10"/>
      <c r="G49" s="10"/>
      <c r="H49" s="12">
        <f t="shared" si="7"/>
        <v>0</v>
      </c>
      <c r="I49" s="12">
        <f t="shared" si="8"/>
        <v>0</v>
      </c>
      <c r="J49" s="12">
        <f t="shared" si="9"/>
        <v>0</v>
      </c>
      <c r="K49" s="12">
        <f t="shared" si="4"/>
        <v>0</v>
      </c>
    </row>
    <row r="50" spans="1:11" x14ac:dyDescent="0.25">
      <c r="A50" s="19"/>
      <c r="B50" s="19"/>
      <c r="C50" s="10"/>
      <c r="D50" s="10"/>
      <c r="E50" s="12">
        <f t="shared" si="0"/>
        <v>0</v>
      </c>
      <c r="F50" s="10"/>
      <c r="G50" s="10"/>
      <c r="H50" s="12">
        <f t="shared" si="7"/>
        <v>0</v>
      </c>
      <c r="I50" s="12">
        <f t="shared" si="8"/>
        <v>0</v>
      </c>
      <c r="J50" s="12">
        <f t="shared" si="9"/>
        <v>0</v>
      </c>
      <c r="K50" s="12">
        <f t="shared" si="4"/>
        <v>0</v>
      </c>
    </row>
    <row r="51" spans="1:11" x14ac:dyDescent="0.25">
      <c r="A51" s="19"/>
      <c r="B51" s="19"/>
      <c r="C51" s="10"/>
      <c r="D51" s="10"/>
      <c r="E51" s="12">
        <f t="shared" si="0"/>
        <v>0</v>
      </c>
      <c r="F51" s="10"/>
      <c r="G51" s="10"/>
      <c r="H51" s="12">
        <f t="shared" si="7"/>
        <v>0</v>
      </c>
      <c r="I51" s="12">
        <f t="shared" si="8"/>
        <v>0</v>
      </c>
      <c r="J51" s="12">
        <f t="shared" si="9"/>
        <v>0</v>
      </c>
      <c r="K51" s="12">
        <f t="shared" si="4"/>
        <v>0</v>
      </c>
    </row>
    <row r="52" spans="1:11" x14ac:dyDescent="0.25">
      <c r="A52" s="19"/>
      <c r="B52" s="19"/>
      <c r="C52" s="10"/>
      <c r="D52" s="10"/>
      <c r="E52" s="12">
        <f t="shared" si="0"/>
        <v>0</v>
      </c>
      <c r="F52" s="10"/>
      <c r="G52" s="10"/>
      <c r="H52" s="12">
        <f t="shared" si="7"/>
        <v>0</v>
      </c>
      <c r="I52" s="12">
        <f t="shared" si="8"/>
        <v>0</v>
      </c>
      <c r="J52" s="12">
        <f t="shared" si="9"/>
        <v>0</v>
      </c>
      <c r="K52" s="12">
        <f t="shared" si="4"/>
        <v>0</v>
      </c>
    </row>
    <row r="53" spans="1:11" x14ac:dyDescent="0.25">
      <c r="A53" s="19"/>
      <c r="B53" s="19"/>
      <c r="C53" s="10"/>
      <c r="D53" s="10"/>
      <c r="E53" s="12">
        <f t="shared" si="0"/>
        <v>0</v>
      </c>
      <c r="F53" s="10"/>
      <c r="G53" s="10"/>
      <c r="H53" s="12">
        <f t="shared" si="7"/>
        <v>0</v>
      </c>
      <c r="I53" s="12">
        <f t="shared" si="8"/>
        <v>0</v>
      </c>
      <c r="J53" s="12">
        <f t="shared" si="9"/>
        <v>0</v>
      </c>
      <c r="K53" s="12">
        <f t="shared" si="4"/>
        <v>0</v>
      </c>
    </row>
    <row r="54" spans="1:11" x14ac:dyDescent="0.25">
      <c r="A54" s="19"/>
      <c r="B54" s="19"/>
      <c r="C54" s="10"/>
      <c r="D54" s="10"/>
      <c r="E54" s="12">
        <f t="shared" si="0"/>
        <v>0</v>
      </c>
      <c r="F54" s="10"/>
      <c r="G54" s="10"/>
      <c r="H54" s="12">
        <f t="shared" si="7"/>
        <v>0</v>
      </c>
      <c r="I54" s="12">
        <f t="shared" si="8"/>
        <v>0</v>
      </c>
      <c r="J54" s="12">
        <f t="shared" si="9"/>
        <v>0</v>
      </c>
      <c r="K54" s="12">
        <f t="shared" si="4"/>
        <v>0</v>
      </c>
    </row>
    <row r="55" spans="1:11" x14ac:dyDescent="0.25">
      <c r="A55" s="103" t="s">
        <v>481</v>
      </c>
      <c r="B55" s="103"/>
      <c r="C55" s="29">
        <f t="shared" ref="C55:K55" si="10">SUM(C32:C54)</f>
        <v>0</v>
      </c>
      <c r="D55" s="29">
        <f t="shared" si="10"/>
        <v>0</v>
      </c>
      <c r="E55" s="29">
        <f t="shared" si="10"/>
        <v>0</v>
      </c>
      <c r="F55" s="29">
        <f t="shared" si="10"/>
        <v>0</v>
      </c>
      <c r="G55" s="29">
        <f t="shared" si="10"/>
        <v>0</v>
      </c>
      <c r="H55" s="29">
        <f t="shared" si="10"/>
        <v>0</v>
      </c>
      <c r="I55" s="29">
        <f t="shared" si="10"/>
        <v>0</v>
      </c>
      <c r="J55" s="29">
        <f t="shared" si="10"/>
        <v>0</v>
      </c>
      <c r="K55" s="29">
        <f t="shared" si="10"/>
        <v>0</v>
      </c>
    </row>
    <row r="56" spans="1:11" x14ac:dyDescent="0.25">
      <c r="A56" s="101" t="s">
        <v>14</v>
      </c>
      <c r="B56" s="102"/>
      <c r="C56" s="29">
        <f t="shared" ref="C56:K56" si="11">C31+C55</f>
        <v>0</v>
      </c>
      <c r="D56" s="29">
        <f t="shared" si="11"/>
        <v>0</v>
      </c>
      <c r="E56" s="29">
        <f t="shared" si="11"/>
        <v>0</v>
      </c>
      <c r="F56" s="29">
        <f t="shared" si="11"/>
        <v>0</v>
      </c>
      <c r="G56" s="29">
        <f t="shared" si="11"/>
        <v>0</v>
      </c>
      <c r="H56" s="29">
        <f t="shared" si="11"/>
        <v>0</v>
      </c>
      <c r="I56" s="29">
        <f t="shared" si="11"/>
        <v>0</v>
      </c>
      <c r="J56" s="29">
        <f t="shared" si="11"/>
        <v>0</v>
      </c>
      <c r="K56" s="29">
        <f t="shared" si="11"/>
        <v>0</v>
      </c>
    </row>
  </sheetData>
  <sheetProtection algorithmName="SHA-512" hashValue="z/9LXqsf0XuEqe/ASjqsYt1RC7UxrG2RJgYrx9LLWj+v11bS/+owPr2CsnwFd6GVo69Ah4PEgQs6LO9nh1uXfQ==" saltValue="KYA+wNPCIElGCfxhLZN/og==" spinCount="100000" sheet="1" objects="1" scenarios="1" selectLockedCells="1"/>
  <mergeCells count="18">
    <mergeCell ref="A31:B31"/>
    <mergeCell ref="A55:B55"/>
    <mergeCell ref="A56:B56"/>
    <mergeCell ref="I7:J7"/>
    <mergeCell ref="A4:K4"/>
    <mergeCell ref="A5:K5"/>
    <mergeCell ref="A6:A8"/>
    <mergeCell ref="B6:B8"/>
    <mergeCell ref="C6:K6"/>
    <mergeCell ref="C7:E7"/>
    <mergeCell ref="F7:H7"/>
    <mergeCell ref="K7:K8"/>
    <mergeCell ref="A1:B1"/>
    <mergeCell ref="C1:K1"/>
    <mergeCell ref="A2:B2"/>
    <mergeCell ref="C2:K2"/>
    <mergeCell ref="A3:B3"/>
    <mergeCell ref="C3:K3"/>
  </mergeCells>
  <dataValidations count="1">
    <dataValidation type="whole" operator="greaterThanOrEqual" allowBlank="1" showInputMessage="1" showErrorMessage="1" errorTitle="Hatalı Veri Girişi" error="Bu alana bir pozitif tamsayı girişi yapınız." sqref="C9:D55 F9:G54 E55:K55 I9:J54" xr:uid="{FAAE9EEE-BA4F-466C-8FF1-EDD6F26EF480}">
      <formula1>0</formula1>
    </dataValidation>
  </dataValidations>
  <pageMargins left="0.39370078740157483" right="0.23622047244094488" top="0.74803149606299213" bottom="0.74803149606299213" header="0.31496062992125984" footer="0.31496062992125984"/>
  <pageSetup paperSize="9" scale="84" fitToHeight="0" orientation="portrait" r:id="rId1"/>
  <headerFooter>
    <oddFooter>&amp;L© Copyright Ağustos 2023, Prof. Dr. İsmail KARAOĞLAN - Tüm Hakları Saklıdır
Bilgi için: kalitekoordinatorlugu@ktun.edu.tr &amp;R&amp;P / &amp;N
Oluşturulma Tarihi: &amp;D</oddFooter>
  </headerFooter>
  <ignoredErrors>
    <ignoredError sqref="E31 H31:J31" 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77618-7D24-434D-8350-D7EDE4C5B176}">
  <sheetPr>
    <pageSetUpPr fitToPage="1"/>
  </sheetPr>
  <dimension ref="A1:K55"/>
  <sheetViews>
    <sheetView zoomScaleNormal="100" workbookViewId="0">
      <selection activeCell="A8" sqref="A8"/>
    </sheetView>
  </sheetViews>
  <sheetFormatPr defaultColWidth="9.109375" defaultRowHeight="13.2" x14ac:dyDescent="0.25"/>
  <cols>
    <col min="1" max="1" width="27.88671875" style="14" customWidth="1"/>
    <col min="2" max="2" width="26.21875" style="14" customWidth="1"/>
    <col min="3" max="11" width="6.5546875" style="14" customWidth="1"/>
    <col min="12" max="16384" width="9.109375" style="14"/>
  </cols>
  <sheetData>
    <row r="1" spans="1:11" ht="15.9" customHeight="1" x14ac:dyDescent="0.25">
      <c r="A1" s="6" t="s">
        <v>447</v>
      </c>
      <c r="B1" s="68" t="str">
        <f>IF('Birim Bilgileri'!B1&lt;&gt;"",'Birim Bilgileri'!B1,"")</f>
        <v>Teknik Bilimler Meslek Yüksekokulu</v>
      </c>
      <c r="C1" s="68"/>
      <c r="D1" s="68"/>
      <c r="E1" s="68"/>
      <c r="F1" s="68"/>
      <c r="G1" s="68"/>
      <c r="H1" s="68"/>
      <c r="I1" s="68"/>
      <c r="J1" s="68"/>
      <c r="K1" s="68"/>
    </row>
    <row r="2" spans="1:11" ht="15.9" customHeight="1" x14ac:dyDescent="0.25">
      <c r="A2" s="6" t="s">
        <v>446</v>
      </c>
      <c r="B2" s="68" t="str">
        <f>IF('Birim Bilgileri'!B2&lt;&gt;"",'Birim Bilgileri'!B2,"")</f>
        <v>Makine ve Metal Teknolojileri Bölümü</v>
      </c>
      <c r="C2" s="68"/>
      <c r="D2" s="68"/>
      <c r="E2" s="68"/>
      <c r="F2" s="68"/>
      <c r="G2" s="68"/>
      <c r="H2" s="68"/>
      <c r="I2" s="68"/>
      <c r="J2" s="68"/>
      <c r="K2" s="68"/>
    </row>
    <row r="3" spans="1:11" ht="15.9" customHeight="1" x14ac:dyDescent="0.25">
      <c r="A3" s="6" t="s">
        <v>445</v>
      </c>
      <c r="B3" s="68">
        <f>IF('Birim Bilgileri'!B3&lt;&gt;"",'Birim Bilgileri'!B3,"")</f>
        <v>2023</v>
      </c>
      <c r="C3" s="68"/>
      <c r="D3" s="68"/>
      <c r="E3" s="68"/>
      <c r="F3" s="68"/>
      <c r="G3" s="68"/>
      <c r="H3" s="68"/>
      <c r="I3" s="68"/>
      <c r="J3" s="68"/>
      <c r="K3" s="68"/>
    </row>
    <row r="4" spans="1:11" x14ac:dyDescent="0.25">
      <c r="A4" s="67"/>
      <c r="B4" s="67"/>
      <c r="C4" s="67"/>
      <c r="D4" s="67"/>
      <c r="E4" s="67"/>
      <c r="F4" s="67"/>
      <c r="G4" s="67"/>
      <c r="H4" s="67"/>
      <c r="I4" s="67"/>
      <c r="J4" s="67"/>
      <c r="K4" s="67"/>
    </row>
    <row r="5" spans="1:11" ht="28.5" customHeight="1" x14ac:dyDescent="0.25">
      <c r="A5" s="89" t="s">
        <v>548</v>
      </c>
      <c r="B5" s="89"/>
      <c r="C5" s="89"/>
      <c r="D5" s="89"/>
      <c r="E5" s="89"/>
      <c r="F5" s="89"/>
      <c r="G5" s="89"/>
      <c r="H5" s="89"/>
      <c r="I5" s="89"/>
      <c r="J5" s="89"/>
      <c r="K5" s="89"/>
    </row>
    <row r="6" spans="1:11" ht="27.75" customHeight="1" x14ac:dyDescent="0.25">
      <c r="A6" s="104" t="s">
        <v>479</v>
      </c>
      <c r="B6" s="104" t="s">
        <v>478</v>
      </c>
      <c r="C6" s="70" t="s">
        <v>559</v>
      </c>
      <c r="D6" s="70"/>
      <c r="E6" s="70"/>
      <c r="F6" s="70" t="s">
        <v>558</v>
      </c>
      <c r="G6" s="70"/>
      <c r="H6" s="70"/>
      <c r="I6" s="70" t="s">
        <v>557</v>
      </c>
      <c r="J6" s="70"/>
      <c r="K6" s="70"/>
    </row>
    <row r="7" spans="1:11" x14ac:dyDescent="0.25">
      <c r="A7" s="105"/>
      <c r="B7" s="105"/>
      <c r="C7" s="8" t="s">
        <v>164</v>
      </c>
      <c r="D7" s="8" t="s">
        <v>165</v>
      </c>
      <c r="E7" s="8" t="s">
        <v>166</v>
      </c>
      <c r="F7" s="8" t="s">
        <v>164</v>
      </c>
      <c r="G7" s="8" t="s">
        <v>165</v>
      </c>
      <c r="H7" s="8" t="s">
        <v>166</v>
      </c>
      <c r="I7" s="8" t="s">
        <v>164</v>
      </c>
      <c r="J7" s="8" t="s">
        <v>165</v>
      </c>
      <c r="K7" s="8" t="s">
        <v>166</v>
      </c>
    </row>
    <row r="8" spans="1:11" x14ac:dyDescent="0.25">
      <c r="A8" s="19"/>
      <c r="B8" s="19"/>
      <c r="C8" s="10"/>
      <c r="D8" s="10"/>
      <c r="E8" s="12">
        <f t="shared" ref="E8:E53" si="0">SUM(C8:D8)</f>
        <v>0</v>
      </c>
      <c r="F8" s="10"/>
      <c r="G8" s="10"/>
      <c r="H8" s="12">
        <f t="shared" ref="H8:H30" si="1">SUM(F8:G8)</f>
        <v>0</v>
      </c>
      <c r="I8" s="10"/>
      <c r="J8" s="10"/>
      <c r="K8" s="12">
        <f t="shared" ref="K8:K30" si="2">SUM(I8:J8)</f>
        <v>0</v>
      </c>
    </row>
    <row r="9" spans="1:11" x14ac:dyDescent="0.25">
      <c r="A9" s="19"/>
      <c r="B9" s="19"/>
      <c r="C9" s="10"/>
      <c r="D9" s="10"/>
      <c r="E9" s="12">
        <f t="shared" si="0"/>
        <v>0</v>
      </c>
      <c r="F9" s="10"/>
      <c r="G9" s="10"/>
      <c r="H9" s="12">
        <f t="shared" si="1"/>
        <v>0</v>
      </c>
      <c r="I9" s="10"/>
      <c r="J9" s="10"/>
      <c r="K9" s="12">
        <f t="shared" si="2"/>
        <v>0</v>
      </c>
    </row>
    <row r="10" spans="1:11" x14ac:dyDescent="0.25">
      <c r="A10" s="19"/>
      <c r="B10" s="19"/>
      <c r="C10" s="10"/>
      <c r="D10" s="10"/>
      <c r="E10" s="12">
        <f t="shared" si="0"/>
        <v>0</v>
      </c>
      <c r="F10" s="10"/>
      <c r="G10" s="10"/>
      <c r="H10" s="12">
        <f t="shared" si="1"/>
        <v>0</v>
      </c>
      <c r="I10" s="10"/>
      <c r="J10" s="10"/>
      <c r="K10" s="12">
        <f t="shared" si="2"/>
        <v>0</v>
      </c>
    </row>
    <row r="11" spans="1:11" x14ac:dyDescent="0.25">
      <c r="A11" s="19"/>
      <c r="B11" s="19"/>
      <c r="C11" s="10"/>
      <c r="D11" s="10"/>
      <c r="E11" s="12">
        <f t="shared" si="0"/>
        <v>0</v>
      </c>
      <c r="F11" s="10"/>
      <c r="G11" s="10"/>
      <c r="H11" s="12">
        <f t="shared" si="1"/>
        <v>0</v>
      </c>
      <c r="I11" s="10"/>
      <c r="J11" s="10"/>
      <c r="K11" s="12">
        <f t="shared" si="2"/>
        <v>0</v>
      </c>
    </row>
    <row r="12" spans="1:11" x14ac:dyDescent="0.25">
      <c r="A12" s="19"/>
      <c r="B12" s="19"/>
      <c r="C12" s="10"/>
      <c r="D12" s="10"/>
      <c r="E12" s="12">
        <f t="shared" si="0"/>
        <v>0</v>
      </c>
      <c r="F12" s="10"/>
      <c r="G12" s="10"/>
      <c r="H12" s="12">
        <f t="shared" si="1"/>
        <v>0</v>
      </c>
      <c r="I12" s="10"/>
      <c r="J12" s="10"/>
      <c r="K12" s="12">
        <f t="shared" si="2"/>
        <v>0</v>
      </c>
    </row>
    <row r="13" spans="1:11" x14ac:dyDescent="0.25">
      <c r="A13" s="19"/>
      <c r="B13" s="19"/>
      <c r="C13" s="10"/>
      <c r="D13" s="10"/>
      <c r="E13" s="12">
        <f t="shared" si="0"/>
        <v>0</v>
      </c>
      <c r="F13" s="10"/>
      <c r="G13" s="10"/>
      <c r="H13" s="12">
        <f t="shared" si="1"/>
        <v>0</v>
      </c>
      <c r="I13" s="10"/>
      <c r="J13" s="10"/>
      <c r="K13" s="12">
        <f t="shared" si="2"/>
        <v>0</v>
      </c>
    </row>
    <row r="14" spans="1:11" x14ac:dyDescent="0.25">
      <c r="A14" s="19"/>
      <c r="B14" s="19"/>
      <c r="C14" s="10"/>
      <c r="D14" s="10"/>
      <c r="E14" s="12">
        <f t="shared" si="0"/>
        <v>0</v>
      </c>
      <c r="F14" s="10"/>
      <c r="G14" s="10"/>
      <c r="H14" s="12">
        <f t="shared" si="1"/>
        <v>0</v>
      </c>
      <c r="I14" s="10"/>
      <c r="J14" s="10"/>
      <c r="K14" s="12">
        <f t="shared" si="2"/>
        <v>0</v>
      </c>
    </row>
    <row r="15" spans="1:11" x14ac:dyDescent="0.25">
      <c r="A15" s="19"/>
      <c r="B15" s="19"/>
      <c r="C15" s="10"/>
      <c r="D15" s="10"/>
      <c r="E15" s="12">
        <f t="shared" si="0"/>
        <v>0</v>
      </c>
      <c r="F15" s="10"/>
      <c r="G15" s="10"/>
      <c r="H15" s="12">
        <f t="shared" si="1"/>
        <v>0</v>
      </c>
      <c r="I15" s="10"/>
      <c r="J15" s="10"/>
      <c r="K15" s="12">
        <f t="shared" si="2"/>
        <v>0</v>
      </c>
    </row>
    <row r="16" spans="1:11" x14ac:dyDescent="0.25">
      <c r="A16" s="19"/>
      <c r="B16" s="19"/>
      <c r="C16" s="10"/>
      <c r="D16" s="10"/>
      <c r="E16" s="12">
        <f t="shared" si="0"/>
        <v>0</v>
      </c>
      <c r="F16" s="10"/>
      <c r="G16" s="10"/>
      <c r="H16" s="12">
        <f t="shared" si="1"/>
        <v>0</v>
      </c>
      <c r="I16" s="10"/>
      <c r="J16" s="10"/>
      <c r="K16" s="12">
        <f t="shared" si="2"/>
        <v>0</v>
      </c>
    </row>
    <row r="17" spans="1:11" x14ac:dyDescent="0.25">
      <c r="A17" s="19"/>
      <c r="B17" s="19"/>
      <c r="C17" s="10"/>
      <c r="D17" s="10"/>
      <c r="E17" s="12">
        <f t="shared" si="0"/>
        <v>0</v>
      </c>
      <c r="F17" s="10"/>
      <c r="G17" s="10"/>
      <c r="H17" s="12">
        <f t="shared" si="1"/>
        <v>0</v>
      </c>
      <c r="I17" s="10"/>
      <c r="J17" s="10"/>
      <c r="K17" s="12">
        <f t="shared" si="2"/>
        <v>0</v>
      </c>
    </row>
    <row r="18" spans="1:11" x14ac:dyDescent="0.25">
      <c r="A18" s="19"/>
      <c r="B18" s="19"/>
      <c r="C18" s="10"/>
      <c r="D18" s="10"/>
      <c r="E18" s="12">
        <f t="shared" si="0"/>
        <v>0</v>
      </c>
      <c r="F18" s="10"/>
      <c r="G18" s="10"/>
      <c r="H18" s="12">
        <f t="shared" si="1"/>
        <v>0</v>
      </c>
      <c r="I18" s="10"/>
      <c r="J18" s="10"/>
      <c r="K18" s="12">
        <f t="shared" si="2"/>
        <v>0</v>
      </c>
    </row>
    <row r="19" spans="1:11" x14ac:dyDescent="0.25">
      <c r="A19" s="19"/>
      <c r="B19" s="19"/>
      <c r="C19" s="10"/>
      <c r="D19" s="10"/>
      <c r="E19" s="12">
        <f t="shared" si="0"/>
        <v>0</v>
      </c>
      <c r="F19" s="10"/>
      <c r="G19" s="10"/>
      <c r="H19" s="12">
        <f t="shared" si="1"/>
        <v>0</v>
      </c>
      <c r="I19" s="10"/>
      <c r="J19" s="10"/>
      <c r="K19" s="12">
        <f t="shared" si="2"/>
        <v>0</v>
      </c>
    </row>
    <row r="20" spans="1:11" x14ac:dyDescent="0.25">
      <c r="A20" s="19"/>
      <c r="B20" s="19"/>
      <c r="C20" s="10"/>
      <c r="D20" s="10"/>
      <c r="E20" s="12">
        <f t="shared" si="0"/>
        <v>0</v>
      </c>
      <c r="F20" s="10"/>
      <c r="G20" s="10"/>
      <c r="H20" s="12">
        <f t="shared" si="1"/>
        <v>0</v>
      </c>
      <c r="I20" s="10"/>
      <c r="J20" s="10"/>
      <c r="K20" s="12">
        <f t="shared" si="2"/>
        <v>0</v>
      </c>
    </row>
    <row r="21" spans="1:11" x14ac:dyDescent="0.25">
      <c r="A21" s="19"/>
      <c r="B21" s="19"/>
      <c r="C21" s="10"/>
      <c r="D21" s="10"/>
      <c r="E21" s="12">
        <f t="shared" si="0"/>
        <v>0</v>
      </c>
      <c r="F21" s="10"/>
      <c r="G21" s="10"/>
      <c r="H21" s="12">
        <f t="shared" si="1"/>
        <v>0</v>
      </c>
      <c r="I21" s="10"/>
      <c r="J21" s="10"/>
      <c r="K21" s="12">
        <f t="shared" si="2"/>
        <v>0</v>
      </c>
    </row>
    <row r="22" spans="1:11" x14ac:dyDescent="0.25">
      <c r="A22" s="19"/>
      <c r="B22" s="19"/>
      <c r="C22" s="10"/>
      <c r="D22" s="10"/>
      <c r="E22" s="12">
        <f t="shared" si="0"/>
        <v>0</v>
      </c>
      <c r="F22" s="10"/>
      <c r="G22" s="10"/>
      <c r="H22" s="12">
        <f t="shared" si="1"/>
        <v>0</v>
      </c>
      <c r="I22" s="10"/>
      <c r="J22" s="10"/>
      <c r="K22" s="12">
        <f t="shared" si="2"/>
        <v>0</v>
      </c>
    </row>
    <row r="23" spans="1:11" x14ac:dyDescent="0.25">
      <c r="A23" s="19"/>
      <c r="B23" s="19"/>
      <c r="C23" s="10"/>
      <c r="D23" s="10"/>
      <c r="E23" s="12">
        <f t="shared" si="0"/>
        <v>0</v>
      </c>
      <c r="F23" s="10"/>
      <c r="G23" s="10"/>
      <c r="H23" s="12">
        <f t="shared" si="1"/>
        <v>0</v>
      </c>
      <c r="I23" s="10"/>
      <c r="J23" s="10"/>
      <c r="K23" s="12">
        <f t="shared" si="2"/>
        <v>0</v>
      </c>
    </row>
    <row r="24" spans="1:11" x14ac:dyDescent="0.25">
      <c r="A24" s="19"/>
      <c r="B24" s="19"/>
      <c r="C24" s="10"/>
      <c r="D24" s="10"/>
      <c r="E24" s="12">
        <f t="shared" si="0"/>
        <v>0</v>
      </c>
      <c r="F24" s="10"/>
      <c r="G24" s="10"/>
      <c r="H24" s="12">
        <f t="shared" si="1"/>
        <v>0</v>
      </c>
      <c r="I24" s="10"/>
      <c r="J24" s="10"/>
      <c r="K24" s="12">
        <f t="shared" si="2"/>
        <v>0</v>
      </c>
    </row>
    <row r="25" spans="1:11" x14ac:dyDescent="0.25">
      <c r="A25" s="19"/>
      <c r="B25" s="19"/>
      <c r="C25" s="10"/>
      <c r="D25" s="10"/>
      <c r="E25" s="12">
        <f t="shared" si="0"/>
        <v>0</v>
      </c>
      <c r="F25" s="10"/>
      <c r="G25" s="10"/>
      <c r="H25" s="12">
        <f t="shared" si="1"/>
        <v>0</v>
      </c>
      <c r="I25" s="10"/>
      <c r="J25" s="10"/>
      <c r="K25" s="12">
        <f t="shared" si="2"/>
        <v>0</v>
      </c>
    </row>
    <row r="26" spans="1:11" x14ac:dyDescent="0.25">
      <c r="A26" s="19"/>
      <c r="B26" s="19"/>
      <c r="C26" s="10"/>
      <c r="D26" s="10"/>
      <c r="E26" s="12">
        <f t="shared" si="0"/>
        <v>0</v>
      </c>
      <c r="F26" s="10"/>
      <c r="G26" s="10"/>
      <c r="H26" s="12">
        <f t="shared" si="1"/>
        <v>0</v>
      </c>
      <c r="I26" s="10"/>
      <c r="J26" s="10"/>
      <c r="K26" s="12">
        <f t="shared" si="2"/>
        <v>0</v>
      </c>
    </row>
    <row r="27" spans="1:11" x14ac:dyDescent="0.25">
      <c r="A27" s="19"/>
      <c r="B27" s="19"/>
      <c r="C27" s="10"/>
      <c r="D27" s="10"/>
      <c r="E27" s="12">
        <f t="shared" si="0"/>
        <v>0</v>
      </c>
      <c r="F27" s="10"/>
      <c r="G27" s="10"/>
      <c r="H27" s="12">
        <f t="shared" si="1"/>
        <v>0</v>
      </c>
      <c r="I27" s="10"/>
      <c r="J27" s="10"/>
      <c r="K27" s="12">
        <f t="shared" si="2"/>
        <v>0</v>
      </c>
    </row>
    <row r="28" spans="1:11" x14ac:dyDescent="0.25">
      <c r="A28" s="19"/>
      <c r="B28" s="19"/>
      <c r="C28" s="10"/>
      <c r="D28" s="10"/>
      <c r="E28" s="12">
        <f t="shared" si="0"/>
        <v>0</v>
      </c>
      <c r="F28" s="10"/>
      <c r="G28" s="10"/>
      <c r="H28" s="12">
        <f t="shared" si="1"/>
        <v>0</v>
      </c>
      <c r="I28" s="10"/>
      <c r="J28" s="10"/>
      <c r="K28" s="12">
        <f t="shared" si="2"/>
        <v>0</v>
      </c>
    </row>
    <row r="29" spans="1:11" x14ac:dyDescent="0.25">
      <c r="A29" s="19"/>
      <c r="B29" s="19"/>
      <c r="C29" s="10"/>
      <c r="D29" s="10"/>
      <c r="E29" s="12">
        <f t="shared" si="0"/>
        <v>0</v>
      </c>
      <c r="F29" s="10"/>
      <c r="G29" s="10"/>
      <c r="H29" s="12">
        <f t="shared" si="1"/>
        <v>0</v>
      </c>
      <c r="I29" s="10"/>
      <c r="J29" s="10"/>
      <c r="K29" s="12">
        <f t="shared" si="2"/>
        <v>0</v>
      </c>
    </row>
    <row r="30" spans="1:11" x14ac:dyDescent="0.25">
      <c r="A30" s="103" t="s">
        <v>480</v>
      </c>
      <c r="B30" s="103"/>
      <c r="C30" s="29">
        <f>SUM(C8:C29)</f>
        <v>0</v>
      </c>
      <c r="D30" s="29">
        <f>SUM(D8:D29)</f>
        <v>0</v>
      </c>
      <c r="E30" s="29">
        <f t="shared" si="0"/>
        <v>0</v>
      </c>
      <c r="F30" s="29">
        <f>SUM(F8:F29)</f>
        <v>0</v>
      </c>
      <c r="G30" s="29">
        <f>SUM(G8:G29)</f>
        <v>0</v>
      </c>
      <c r="H30" s="29">
        <f t="shared" si="1"/>
        <v>0</v>
      </c>
      <c r="I30" s="29">
        <f>SUM(I8:I29)</f>
        <v>0</v>
      </c>
      <c r="J30" s="29">
        <f>SUM(J8:J29)</f>
        <v>0</v>
      </c>
      <c r="K30" s="29">
        <f t="shared" si="2"/>
        <v>0</v>
      </c>
    </row>
    <row r="31" spans="1:11" x14ac:dyDescent="0.25">
      <c r="A31" s="19"/>
      <c r="B31" s="19"/>
      <c r="C31" s="10"/>
      <c r="D31" s="10"/>
      <c r="E31" s="12">
        <f t="shared" si="0"/>
        <v>0</v>
      </c>
      <c r="F31" s="10"/>
      <c r="G31" s="10"/>
      <c r="H31" s="12">
        <f>SUM(F31:G31)</f>
        <v>0</v>
      </c>
      <c r="I31" s="10"/>
      <c r="J31" s="10"/>
      <c r="K31" s="12">
        <f>SUM(I31:J31)</f>
        <v>0</v>
      </c>
    </row>
    <row r="32" spans="1:11" x14ac:dyDescent="0.25">
      <c r="A32" s="19"/>
      <c r="B32" s="19"/>
      <c r="C32" s="10"/>
      <c r="D32" s="10"/>
      <c r="E32" s="12">
        <f t="shared" si="0"/>
        <v>0</v>
      </c>
      <c r="F32" s="10"/>
      <c r="G32" s="10"/>
      <c r="H32" s="12">
        <f t="shared" ref="H32:H53" si="3">SUM(F32:G32)</f>
        <v>0</v>
      </c>
      <c r="I32" s="10"/>
      <c r="J32" s="10"/>
      <c r="K32" s="12">
        <f t="shared" ref="K32:K53" si="4">SUM(I32:J32)</f>
        <v>0</v>
      </c>
    </row>
    <row r="33" spans="1:11" x14ac:dyDescent="0.25">
      <c r="A33" s="19"/>
      <c r="B33" s="19"/>
      <c r="C33" s="10"/>
      <c r="D33" s="10"/>
      <c r="E33" s="12">
        <f t="shared" si="0"/>
        <v>0</v>
      </c>
      <c r="F33" s="10"/>
      <c r="G33" s="10"/>
      <c r="H33" s="12">
        <f t="shared" si="3"/>
        <v>0</v>
      </c>
      <c r="I33" s="10"/>
      <c r="J33" s="10"/>
      <c r="K33" s="12">
        <f t="shared" si="4"/>
        <v>0</v>
      </c>
    </row>
    <row r="34" spans="1:11" x14ac:dyDescent="0.25">
      <c r="A34" s="19"/>
      <c r="B34" s="19"/>
      <c r="C34" s="10"/>
      <c r="D34" s="10"/>
      <c r="E34" s="12">
        <f t="shared" si="0"/>
        <v>0</v>
      </c>
      <c r="F34" s="10"/>
      <c r="G34" s="10"/>
      <c r="H34" s="12">
        <f t="shared" si="3"/>
        <v>0</v>
      </c>
      <c r="I34" s="10"/>
      <c r="J34" s="10"/>
      <c r="K34" s="12">
        <f t="shared" si="4"/>
        <v>0</v>
      </c>
    </row>
    <row r="35" spans="1:11" x14ac:dyDescent="0.25">
      <c r="A35" s="19"/>
      <c r="B35" s="19"/>
      <c r="C35" s="10"/>
      <c r="D35" s="10"/>
      <c r="E35" s="12">
        <f t="shared" si="0"/>
        <v>0</v>
      </c>
      <c r="F35" s="10"/>
      <c r="G35" s="10"/>
      <c r="H35" s="12">
        <f t="shared" si="3"/>
        <v>0</v>
      </c>
      <c r="I35" s="10"/>
      <c r="J35" s="10"/>
      <c r="K35" s="12">
        <f t="shared" si="4"/>
        <v>0</v>
      </c>
    </row>
    <row r="36" spans="1:11" x14ac:dyDescent="0.25">
      <c r="A36" s="19"/>
      <c r="B36" s="19"/>
      <c r="C36" s="10"/>
      <c r="D36" s="10"/>
      <c r="E36" s="12">
        <f t="shared" si="0"/>
        <v>0</v>
      </c>
      <c r="F36" s="10"/>
      <c r="G36" s="10"/>
      <c r="H36" s="12">
        <f t="shared" si="3"/>
        <v>0</v>
      </c>
      <c r="I36" s="10"/>
      <c r="J36" s="10"/>
      <c r="K36" s="12">
        <f t="shared" si="4"/>
        <v>0</v>
      </c>
    </row>
    <row r="37" spans="1:11" x14ac:dyDescent="0.25">
      <c r="A37" s="19"/>
      <c r="B37" s="19"/>
      <c r="C37" s="10"/>
      <c r="D37" s="10"/>
      <c r="E37" s="12">
        <f t="shared" si="0"/>
        <v>0</v>
      </c>
      <c r="F37" s="10"/>
      <c r="G37" s="10"/>
      <c r="H37" s="12">
        <f t="shared" si="3"/>
        <v>0</v>
      </c>
      <c r="I37" s="10"/>
      <c r="J37" s="10"/>
      <c r="K37" s="12">
        <f t="shared" si="4"/>
        <v>0</v>
      </c>
    </row>
    <row r="38" spans="1:11" x14ac:dyDescent="0.25">
      <c r="A38" s="19"/>
      <c r="B38" s="19"/>
      <c r="C38" s="10"/>
      <c r="D38" s="10"/>
      <c r="E38" s="12">
        <f t="shared" si="0"/>
        <v>0</v>
      </c>
      <c r="F38" s="10"/>
      <c r="G38" s="10"/>
      <c r="H38" s="12">
        <f t="shared" si="3"/>
        <v>0</v>
      </c>
      <c r="I38" s="10"/>
      <c r="J38" s="10"/>
      <c r="K38" s="12">
        <f t="shared" si="4"/>
        <v>0</v>
      </c>
    </row>
    <row r="39" spans="1:11" x14ac:dyDescent="0.25">
      <c r="A39" s="19"/>
      <c r="B39" s="19"/>
      <c r="C39" s="10"/>
      <c r="D39" s="10"/>
      <c r="E39" s="12">
        <f t="shared" si="0"/>
        <v>0</v>
      </c>
      <c r="F39" s="10"/>
      <c r="G39" s="10"/>
      <c r="H39" s="12">
        <f t="shared" si="3"/>
        <v>0</v>
      </c>
      <c r="I39" s="10"/>
      <c r="J39" s="10"/>
      <c r="K39" s="12">
        <f t="shared" si="4"/>
        <v>0</v>
      </c>
    </row>
    <row r="40" spans="1:11" x14ac:dyDescent="0.25">
      <c r="A40" s="19"/>
      <c r="B40" s="19"/>
      <c r="C40" s="10"/>
      <c r="D40" s="10"/>
      <c r="E40" s="12">
        <f t="shared" si="0"/>
        <v>0</v>
      </c>
      <c r="F40" s="10"/>
      <c r="G40" s="10"/>
      <c r="H40" s="12">
        <f t="shared" si="3"/>
        <v>0</v>
      </c>
      <c r="I40" s="10"/>
      <c r="J40" s="10"/>
      <c r="K40" s="12">
        <f t="shared" si="4"/>
        <v>0</v>
      </c>
    </row>
    <row r="41" spans="1:11" x14ac:dyDescent="0.25">
      <c r="A41" s="19"/>
      <c r="B41" s="19"/>
      <c r="C41" s="10"/>
      <c r="D41" s="10"/>
      <c r="E41" s="12">
        <f t="shared" si="0"/>
        <v>0</v>
      </c>
      <c r="F41" s="10"/>
      <c r="G41" s="10"/>
      <c r="H41" s="12">
        <f t="shared" si="3"/>
        <v>0</v>
      </c>
      <c r="I41" s="10"/>
      <c r="J41" s="10"/>
      <c r="K41" s="12">
        <f t="shared" si="4"/>
        <v>0</v>
      </c>
    </row>
    <row r="42" spans="1:11" x14ac:dyDescent="0.25">
      <c r="A42" s="19"/>
      <c r="B42" s="19"/>
      <c r="C42" s="10"/>
      <c r="D42" s="10"/>
      <c r="E42" s="12">
        <f t="shared" si="0"/>
        <v>0</v>
      </c>
      <c r="F42" s="10"/>
      <c r="G42" s="10"/>
      <c r="H42" s="12">
        <f t="shared" si="3"/>
        <v>0</v>
      </c>
      <c r="I42" s="10"/>
      <c r="J42" s="10"/>
      <c r="K42" s="12">
        <f t="shared" si="4"/>
        <v>0</v>
      </c>
    </row>
    <row r="43" spans="1:11" x14ac:dyDescent="0.25">
      <c r="A43" s="19"/>
      <c r="B43" s="19"/>
      <c r="C43" s="10"/>
      <c r="D43" s="10"/>
      <c r="E43" s="12">
        <f t="shared" si="0"/>
        <v>0</v>
      </c>
      <c r="F43" s="10"/>
      <c r="G43" s="10"/>
      <c r="H43" s="12">
        <f t="shared" si="3"/>
        <v>0</v>
      </c>
      <c r="I43" s="10"/>
      <c r="J43" s="10"/>
      <c r="K43" s="12">
        <f t="shared" si="4"/>
        <v>0</v>
      </c>
    </row>
    <row r="44" spans="1:11" x14ac:dyDescent="0.25">
      <c r="A44" s="19"/>
      <c r="B44" s="19"/>
      <c r="C44" s="10"/>
      <c r="D44" s="10"/>
      <c r="E44" s="12">
        <f t="shared" si="0"/>
        <v>0</v>
      </c>
      <c r="F44" s="10"/>
      <c r="G44" s="10"/>
      <c r="H44" s="12">
        <f t="shared" si="3"/>
        <v>0</v>
      </c>
      <c r="I44" s="10"/>
      <c r="J44" s="10"/>
      <c r="K44" s="12">
        <f t="shared" si="4"/>
        <v>0</v>
      </c>
    </row>
    <row r="45" spans="1:11" x14ac:dyDescent="0.25">
      <c r="A45" s="19"/>
      <c r="B45" s="19"/>
      <c r="C45" s="10"/>
      <c r="D45" s="10"/>
      <c r="E45" s="12">
        <f t="shared" si="0"/>
        <v>0</v>
      </c>
      <c r="F45" s="10"/>
      <c r="G45" s="10"/>
      <c r="H45" s="12">
        <f t="shared" si="3"/>
        <v>0</v>
      </c>
      <c r="I45" s="10"/>
      <c r="J45" s="10"/>
      <c r="K45" s="12">
        <f t="shared" si="4"/>
        <v>0</v>
      </c>
    </row>
    <row r="46" spans="1:11" x14ac:dyDescent="0.25">
      <c r="A46" s="19"/>
      <c r="B46" s="19"/>
      <c r="C46" s="10"/>
      <c r="D46" s="10"/>
      <c r="E46" s="12">
        <f t="shared" si="0"/>
        <v>0</v>
      </c>
      <c r="F46" s="10"/>
      <c r="G46" s="10"/>
      <c r="H46" s="12">
        <f t="shared" si="3"/>
        <v>0</v>
      </c>
      <c r="I46" s="10"/>
      <c r="J46" s="10"/>
      <c r="K46" s="12">
        <f t="shared" si="4"/>
        <v>0</v>
      </c>
    </row>
    <row r="47" spans="1:11" x14ac:dyDescent="0.25">
      <c r="A47" s="19"/>
      <c r="B47" s="19"/>
      <c r="C47" s="10"/>
      <c r="D47" s="10"/>
      <c r="E47" s="12">
        <f t="shared" si="0"/>
        <v>0</v>
      </c>
      <c r="F47" s="10"/>
      <c r="G47" s="10"/>
      <c r="H47" s="12">
        <f t="shared" si="3"/>
        <v>0</v>
      </c>
      <c r="I47" s="10"/>
      <c r="J47" s="10"/>
      <c r="K47" s="12">
        <f t="shared" si="4"/>
        <v>0</v>
      </c>
    </row>
    <row r="48" spans="1:11" x14ac:dyDescent="0.25">
      <c r="A48" s="19"/>
      <c r="B48" s="19"/>
      <c r="C48" s="10"/>
      <c r="D48" s="10"/>
      <c r="E48" s="12">
        <f t="shared" si="0"/>
        <v>0</v>
      </c>
      <c r="F48" s="10"/>
      <c r="G48" s="10"/>
      <c r="H48" s="12">
        <f t="shared" si="3"/>
        <v>0</v>
      </c>
      <c r="I48" s="10"/>
      <c r="J48" s="10"/>
      <c r="K48" s="12">
        <f t="shared" si="4"/>
        <v>0</v>
      </c>
    </row>
    <row r="49" spans="1:11" x14ac:dyDescent="0.25">
      <c r="A49" s="19"/>
      <c r="B49" s="19"/>
      <c r="C49" s="10"/>
      <c r="D49" s="10"/>
      <c r="E49" s="12">
        <f t="shared" si="0"/>
        <v>0</v>
      </c>
      <c r="F49" s="10"/>
      <c r="G49" s="10"/>
      <c r="H49" s="12">
        <f t="shared" si="3"/>
        <v>0</v>
      </c>
      <c r="I49" s="10"/>
      <c r="J49" s="10"/>
      <c r="K49" s="12">
        <f t="shared" si="4"/>
        <v>0</v>
      </c>
    </row>
    <row r="50" spans="1:11" x14ac:dyDescent="0.25">
      <c r="A50" s="19"/>
      <c r="B50" s="19"/>
      <c r="C50" s="10"/>
      <c r="D50" s="10"/>
      <c r="E50" s="12">
        <f t="shared" si="0"/>
        <v>0</v>
      </c>
      <c r="F50" s="10"/>
      <c r="G50" s="10"/>
      <c r="H50" s="12">
        <f t="shared" si="3"/>
        <v>0</v>
      </c>
      <c r="I50" s="10"/>
      <c r="J50" s="10"/>
      <c r="K50" s="12">
        <f t="shared" si="4"/>
        <v>0</v>
      </c>
    </row>
    <row r="51" spans="1:11" x14ac:dyDescent="0.25">
      <c r="A51" s="19"/>
      <c r="B51" s="19"/>
      <c r="C51" s="10"/>
      <c r="D51" s="10"/>
      <c r="E51" s="12">
        <f t="shared" si="0"/>
        <v>0</v>
      </c>
      <c r="F51" s="10"/>
      <c r="G51" s="10"/>
      <c r="H51" s="12">
        <f t="shared" si="3"/>
        <v>0</v>
      </c>
      <c r="I51" s="10"/>
      <c r="J51" s="10"/>
      <c r="K51" s="12">
        <f t="shared" si="4"/>
        <v>0</v>
      </c>
    </row>
    <row r="52" spans="1:11" x14ac:dyDescent="0.25">
      <c r="A52" s="19"/>
      <c r="B52" s="19"/>
      <c r="C52" s="10"/>
      <c r="D52" s="10"/>
      <c r="E52" s="12">
        <f t="shared" si="0"/>
        <v>0</v>
      </c>
      <c r="F52" s="10"/>
      <c r="G52" s="10"/>
      <c r="H52" s="12">
        <f t="shared" si="3"/>
        <v>0</v>
      </c>
      <c r="I52" s="10"/>
      <c r="J52" s="10"/>
      <c r="K52" s="12">
        <f t="shared" si="4"/>
        <v>0</v>
      </c>
    </row>
    <row r="53" spans="1:11" x14ac:dyDescent="0.25">
      <c r="A53" s="19"/>
      <c r="B53" s="19"/>
      <c r="C53" s="10"/>
      <c r="D53" s="10"/>
      <c r="E53" s="12">
        <f t="shared" si="0"/>
        <v>0</v>
      </c>
      <c r="F53" s="10"/>
      <c r="G53" s="10"/>
      <c r="H53" s="12">
        <f t="shared" si="3"/>
        <v>0</v>
      </c>
      <c r="I53" s="10"/>
      <c r="J53" s="10"/>
      <c r="K53" s="12">
        <f t="shared" si="4"/>
        <v>0</v>
      </c>
    </row>
    <row r="54" spans="1:11" x14ac:dyDescent="0.25">
      <c r="A54" s="103" t="s">
        <v>481</v>
      </c>
      <c r="B54" s="103"/>
      <c r="C54" s="29">
        <f>SUM(C31:C53)</f>
        <v>0</v>
      </c>
      <c r="D54" s="29">
        <f>SUM(D31:D53)</f>
        <v>0</v>
      </c>
      <c r="E54" s="29">
        <f t="shared" ref="E54:K54" si="5">SUM(E31:E53)</f>
        <v>0</v>
      </c>
      <c r="F54" s="29">
        <f t="shared" si="5"/>
        <v>0</v>
      </c>
      <c r="G54" s="29">
        <f t="shared" si="5"/>
        <v>0</v>
      </c>
      <c r="H54" s="29">
        <f t="shared" si="5"/>
        <v>0</v>
      </c>
      <c r="I54" s="29">
        <f t="shared" si="5"/>
        <v>0</v>
      </c>
      <c r="J54" s="29">
        <f t="shared" si="5"/>
        <v>0</v>
      </c>
      <c r="K54" s="29">
        <f t="shared" si="5"/>
        <v>0</v>
      </c>
    </row>
    <row r="55" spans="1:11" x14ac:dyDescent="0.25">
      <c r="A55" s="101" t="s">
        <v>14</v>
      </c>
      <c r="B55" s="102"/>
      <c r="C55" s="29">
        <f>C30+C54</f>
        <v>0</v>
      </c>
      <c r="D55" s="29">
        <f t="shared" ref="D55:K55" si="6">D30+D54</f>
        <v>0</v>
      </c>
      <c r="E55" s="29">
        <f t="shared" si="6"/>
        <v>0</v>
      </c>
      <c r="F55" s="29">
        <f t="shared" si="6"/>
        <v>0</v>
      </c>
      <c r="G55" s="29">
        <f t="shared" si="6"/>
        <v>0</v>
      </c>
      <c r="H55" s="29">
        <f t="shared" si="6"/>
        <v>0</v>
      </c>
      <c r="I55" s="29">
        <f t="shared" si="6"/>
        <v>0</v>
      </c>
      <c r="J55" s="29">
        <f t="shared" si="6"/>
        <v>0</v>
      </c>
      <c r="K55" s="29">
        <f t="shared" si="6"/>
        <v>0</v>
      </c>
    </row>
  </sheetData>
  <sheetProtection algorithmName="SHA-512" hashValue="V/YU7jaPgWKDOqA1CEnLBgmkbIeV4knLcOLmnik3BG5sq2DyRL65fRitoGwhyW7uHelXZkROVyv9zZP/8b1uyw==" saltValue="XGunVwezwnVrgscmiBZ5lw==" spinCount="100000" sheet="1" objects="1" scenarios="1" selectLockedCells="1"/>
  <mergeCells count="13">
    <mergeCell ref="A30:B30"/>
    <mergeCell ref="A54:B54"/>
    <mergeCell ref="A55:B55"/>
    <mergeCell ref="B1:K1"/>
    <mergeCell ref="B2:K2"/>
    <mergeCell ref="B3:K3"/>
    <mergeCell ref="A4:K4"/>
    <mergeCell ref="A5:K5"/>
    <mergeCell ref="A6:A7"/>
    <mergeCell ref="B6:B7"/>
    <mergeCell ref="C6:E6"/>
    <mergeCell ref="F6:H6"/>
    <mergeCell ref="I6:K6"/>
  </mergeCells>
  <dataValidations count="1">
    <dataValidation type="whole" operator="greaterThanOrEqual" allowBlank="1" showInputMessage="1" showErrorMessage="1" errorTitle="Hatalı Veri Girişi" error="Bu alana bir pozitif tamsayı girişi yapınız." sqref="E54:K54 F8:G53 C8:D54 I8:J53" xr:uid="{305F6957-404D-4410-8971-74982CE9148E}">
      <formula1>0</formula1>
    </dataValidation>
  </dataValidations>
  <pageMargins left="0.39370078740157483" right="0.23622047244094488" top="0.74803149606299213" bottom="0.74803149606299213" header="0.31496062992125984" footer="0.31496062992125984"/>
  <pageSetup paperSize="9" scale="85" fitToHeight="0" orientation="portrait" r:id="rId1"/>
  <headerFooter>
    <oddFooter>&amp;L© Copyright Ağustos 2023, Prof. Dr. İsmail KARAOĞLAN - Tüm Hakları Saklıdır
Bilgi için: kalitekoordinatorlugu@ktun.edu.tr &amp;R&amp;P / &amp;N
Oluşturulma Tarihi: &amp;D</oddFooter>
  </headerFooter>
  <ignoredErrors>
    <ignoredError sqref="E30 H30" formula="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8A945B-FD77-454E-BCFA-5A2A1845F62E}">
  <sheetPr>
    <pageSetUpPr fitToPage="1"/>
  </sheetPr>
  <dimension ref="A1:I51"/>
  <sheetViews>
    <sheetView zoomScaleNormal="100" workbookViewId="0">
      <selection activeCell="D15" sqref="D15"/>
    </sheetView>
  </sheetViews>
  <sheetFormatPr defaultColWidth="9.109375" defaultRowHeight="13.2" x14ac:dyDescent="0.25"/>
  <cols>
    <col min="1" max="1" width="25.88671875" style="14" customWidth="1"/>
    <col min="2" max="2" width="27.109375" style="14" customWidth="1"/>
    <col min="3" max="9" width="7.44140625" style="14" customWidth="1"/>
    <col min="10" max="16384" width="9.109375" style="14"/>
  </cols>
  <sheetData>
    <row r="1" spans="1:9" ht="15.9" customHeight="1" x14ac:dyDescent="0.25">
      <c r="A1" s="6" t="s">
        <v>447</v>
      </c>
      <c r="B1" s="68" t="str">
        <f>IF('Birim Bilgileri'!B1&lt;&gt;"",'Birim Bilgileri'!B1,"")</f>
        <v>Teknik Bilimler Meslek Yüksekokulu</v>
      </c>
      <c r="C1" s="68"/>
      <c r="D1" s="68"/>
      <c r="E1" s="68"/>
      <c r="F1" s="68"/>
      <c r="G1" s="68"/>
      <c r="H1" s="68"/>
      <c r="I1" s="68"/>
    </row>
    <row r="2" spans="1:9" ht="15.9" customHeight="1" x14ac:dyDescent="0.25">
      <c r="A2" s="6" t="s">
        <v>446</v>
      </c>
      <c r="B2" s="68" t="str">
        <f>IF('Birim Bilgileri'!B2&lt;&gt;"",'Birim Bilgileri'!B2,"")</f>
        <v>Makine ve Metal Teknolojileri Bölümü</v>
      </c>
      <c r="C2" s="68"/>
      <c r="D2" s="68"/>
      <c r="E2" s="68"/>
      <c r="F2" s="68"/>
      <c r="G2" s="68"/>
      <c r="H2" s="68"/>
      <c r="I2" s="68"/>
    </row>
    <row r="3" spans="1:9" ht="15.9" customHeight="1" x14ac:dyDescent="0.25">
      <c r="A3" s="6" t="s">
        <v>445</v>
      </c>
      <c r="B3" s="68">
        <f>IF('Birim Bilgileri'!B3&lt;&gt;"",'Birim Bilgileri'!B3,"")</f>
        <v>2023</v>
      </c>
      <c r="C3" s="68"/>
      <c r="D3" s="68"/>
      <c r="E3" s="68"/>
      <c r="F3" s="68"/>
      <c r="G3" s="68"/>
      <c r="H3" s="68"/>
      <c r="I3" s="68"/>
    </row>
    <row r="4" spans="1:9" x14ac:dyDescent="0.25">
      <c r="A4" s="73"/>
      <c r="B4" s="73"/>
      <c r="C4" s="73"/>
      <c r="D4" s="73"/>
      <c r="E4" s="73"/>
      <c r="F4" s="73"/>
      <c r="G4" s="73"/>
      <c r="H4" s="73"/>
      <c r="I4" s="73"/>
    </row>
    <row r="5" spans="1:9" ht="30" customHeight="1" x14ac:dyDescent="0.25">
      <c r="A5" s="82" t="s">
        <v>552</v>
      </c>
      <c r="B5" s="82"/>
      <c r="C5" s="82"/>
      <c r="D5" s="82"/>
      <c r="E5" s="82"/>
      <c r="F5" s="82"/>
      <c r="G5" s="82"/>
      <c r="H5" s="82"/>
      <c r="I5" s="82"/>
    </row>
    <row r="6" spans="1:9" ht="14.25" customHeight="1" x14ac:dyDescent="0.25">
      <c r="A6" s="69" t="s">
        <v>160</v>
      </c>
      <c r="B6" s="70" t="s">
        <v>510</v>
      </c>
      <c r="C6" s="70" t="s">
        <v>513</v>
      </c>
      <c r="D6" s="70"/>
      <c r="E6" s="70"/>
      <c r="F6" s="70"/>
      <c r="G6" s="113" t="s">
        <v>514</v>
      </c>
      <c r="H6" s="114"/>
      <c r="I6" s="70" t="s">
        <v>14</v>
      </c>
    </row>
    <row r="7" spans="1:9" x14ac:dyDescent="0.25">
      <c r="A7" s="69"/>
      <c r="B7" s="70"/>
      <c r="C7" s="106" t="s">
        <v>174</v>
      </c>
      <c r="D7" s="108"/>
      <c r="E7" s="106" t="s">
        <v>175</v>
      </c>
      <c r="F7" s="108"/>
      <c r="G7" s="115"/>
      <c r="H7" s="116"/>
      <c r="I7" s="70"/>
    </row>
    <row r="8" spans="1:9" ht="26.4" x14ac:dyDescent="0.25">
      <c r="A8" s="69"/>
      <c r="B8" s="70"/>
      <c r="C8" s="8" t="s">
        <v>484</v>
      </c>
      <c r="D8" s="8" t="s">
        <v>485</v>
      </c>
      <c r="E8" s="8" t="s">
        <v>484</v>
      </c>
      <c r="F8" s="8" t="s">
        <v>485</v>
      </c>
      <c r="G8" s="8" t="s">
        <v>484</v>
      </c>
      <c r="H8" s="8" t="s">
        <v>485</v>
      </c>
      <c r="I8" s="70"/>
    </row>
    <row r="9" spans="1:9" x14ac:dyDescent="0.25">
      <c r="A9" s="20"/>
      <c r="B9" s="19"/>
      <c r="C9" s="10"/>
      <c r="D9" s="10"/>
      <c r="E9" s="10"/>
      <c r="F9" s="10"/>
      <c r="G9" s="10"/>
      <c r="H9" s="10"/>
      <c r="I9" s="32">
        <f t="shared" ref="I9:I50" si="0">SUM(C9:H9)</f>
        <v>0</v>
      </c>
    </row>
    <row r="10" spans="1:9" x14ac:dyDescent="0.25">
      <c r="A10" s="20"/>
      <c r="B10" s="19"/>
      <c r="C10" s="10"/>
      <c r="D10" s="10"/>
      <c r="E10" s="10"/>
      <c r="F10" s="10"/>
      <c r="G10" s="10"/>
      <c r="H10" s="10"/>
      <c r="I10" s="32">
        <f t="shared" si="0"/>
        <v>0</v>
      </c>
    </row>
    <row r="11" spans="1:9" x14ac:dyDescent="0.25">
      <c r="A11" s="20"/>
      <c r="B11" s="19"/>
      <c r="C11" s="10"/>
      <c r="D11" s="10"/>
      <c r="E11" s="10"/>
      <c r="F11" s="10"/>
      <c r="G11" s="10"/>
      <c r="H11" s="10"/>
      <c r="I11" s="32">
        <f t="shared" si="0"/>
        <v>0</v>
      </c>
    </row>
    <row r="12" spans="1:9" x14ac:dyDescent="0.25">
      <c r="A12" s="20"/>
      <c r="B12" s="19"/>
      <c r="C12" s="10"/>
      <c r="D12" s="10"/>
      <c r="E12" s="10"/>
      <c r="F12" s="10"/>
      <c r="G12" s="10"/>
      <c r="H12" s="10"/>
      <c r="I12" s="32">
        <f t="shared" si="0"/>
        <v>0</v>
      </c>
    </row>
    <row r="13" spans="1:9" x14ac:dyDescent="0.25">
      <c r="A13" s="20"/>
      <c r="B13" s="19"/>
      <c r="C13" s="10"/>
      <c r="D13" s="10"/>
      <c r="E13" s="10"/>
      <c r="F13" s="10"/>
      <c r="G13" s="10"/>
      <c r="H13" s="10"/>
      <c r="I13" s="32">
        <f t="shared" si="0"/>
        <v>0</v>
      </c>
    </row>
    <row r="14" spans="1:9" x14ac:dyDescent="0.25">
      <c r="A14" s="20"/>
      <c r="B14" s="19"/>
      <c r="C14" s="10"/>
      <c r="D14" s="10"/>
      <c r="E14" s="10"/>
      <c r="F14" s="10"/>
      <c r="G14" s="10"/>
      <c r="H14" s="10"/>
      <c r="I14" s="32">
        <f t="shared" si="0"/>
        <v>0</v>
      </c>
    </row>
    <row r="15" spans="1:9" x14ac:dyDescent="0.25">
      <c r="A15" s="20"/>
      <c r="B15" s="19"/>
      <c r="C15" s="10"/>
      <c r="D15" s="10"/>
      <c r="E15" s="10"/>
      <c r="F15" s="10"/>
      <c r="G15" s="10"/>
      <c r="H15" s="10"/>
      <c r="I15" s="32">
        <f t="shared" si="0"/>
        <v>0</v>
      </c>
    </row>
    <row r="16" spans="1:9" x14ac:dyDescent="0.25">
      <c r="A16" s="20"/>
      <c r="B16" s="19"/>
      <c r="C16" s="10"/>
      <c r="D16" s="10"/>
      <c r="E16" s="10"/>
      <c r="F16" s="10"/>
      <c r="G16" s="10"/>
      <c r="H16" s="10"/>
      <c r="I16" s="32">
        <f t="shared" si="0"/>
        <v>0</v>
      </c>
    </row>
    <row r="17" spans="1:9" x14ac:dyDescent="0.25">
      <c r="A17" s="20"/>
      <c r="B17" s="19"/>
      <c r="C17" s="10"/>
      <c r="D17" s="10"/>
      <c r="E17" s="10"/>
      <c r="F17" s="10"/>
      <c r="G17" s="10"/>
      <c r="H17" s="10"/>
      <c r="I17" s="32">
        <f t="shared" si="0"/>
        <v>0</v>
      </c>
    </row>
    <row r="18" spans="1:9" x14ac:dyDescent="0.25">
      <c r="A18" s="20"/>
      <c r="B18" s="19"/>
      <c r="C18" s="10"/>
      <c r="D18" s="10"/>
      <c r="E18" s="10"/>
      <c r="F18" s="10"/>
      <c r="G18" s="10"/>
      <c r="H18" s="10"/>
      <c r="I18" s="32">
        <f t="shared" si="0"/>
        <v>0</v>
      </c>
    </row>
    <row r="19" spans="1:9" x14ac:dyDescent="0.25">
      <c r="A19" s="20"/>
      <c r="B19" s="19"/>
      <c r="C19" s="10"/>
      <c r="D19" s="10"/>
      <c r="E19" s="10"/>
      <c r="F19" s="10"/>
      <c r="G19" s="10"/>
      <c r="H19" s="10"/>
      <c r="I19" s="32">
        <f t="shared" si="0"/>
        <v>0</v>
      </c>
    </row>
    <row r="20" spans="1:9" x14ac:dyDescent="0.25">
      <c r="A20" s="20"/>
      <c r="B20" s="19"/>
      <c r="C20" s="10"/>
      <c r="D20" s="10"/>
      <c r="E20" s="10"/>
      <c r="F20" s="10"/>
      <c r="G20" s="10"/>
      <c r="H20" s="10"/>
      <c r="I20" s="32">
        <f t="shared" si="0"/>
        <v>0</v>
      </c>
    </row>
    <row r="21" spans="1:9" x14ac:dyDescent="0.25">
      <c r="A21" s="20"/>
      <c r="B21" s="19"/>
      <c r="C21" s="10"/>
      <c r="D21" s="10"/>
      <c r="E21" s="10"/>
      <c r="F21" s="10"/>
      <c r="G21" s="10"/>
      <c r="H21" s="10"/>
      <c r="I21" s="32">
        <f t="shared" si="0"/>
        <v>0</v>
      </c>
    </row>
    <row r="22" spans="1:9" x14ac:dyDescent="0.25">
      <c r="A22" s="20"/>
      <c r="B22" s="19"/>
      <c r="C22" s="10"/>
      <c r="D22" s="10"/>
      <c r="E22" s="10"/>
      <c r="F22" s="10"/>
      <c r="G22" s="10"/>
      <c r="H22" s="10"/>
      <c r="I22" s="32">
        <f t="shared" si="0"/>
        <v>0</v>
      </c>
    </row>
    <row r="23" spans="1:9" x14ac:dyDescent="0.25">
      <c r="A23" s="20"/>
      <c r="B23" s="19"/>
      <c r="C23" s="10"/>
      <c r="D23" s="10"/>
      <c r="E23" s="10"/>
      <c r="F23" s="10"/>
      <c r="G23" s="10"/>
      <c r="H23" s="10"/>
      <c r="I23" s="32">
        <f t="shared" si="0"/>
        <v>0</v>
      </c>
    </row>
    <row r="24" spans="1:9" x14ac:dyDescent="0.25">
      <c r="A24" s="20"/>
      <c r="B24" s="19"/>
      <c r="C24" s="10"/>
      <c r="D24" s="10"/>
      <c r="E24" s="10"/>
      <c r="F24" s="10"/>
      <c r="G24" s="10"/>
      <c r="H24" s="10"/>
      <c r="I24" s="32">
        <f t="shared" si="0"/>
        <v>0</v>
      </c>
    </row>
    <row r="25" spans="1:9" x14ac:dyDescent="0.25">
      <c r="A25" s="20"/>
      <c r="B25" s="19"/>
      <c r="C25" s="10"/>
      <c r="D25" s="10"/>
      <c r="E25" s="10"/>
      <c r="F25" s="10"/>
      <c r="G25" s="10"/>
      <c r="H25" s="10"/>
      <c r="I25" s="32">
        <f t="shared" si="0"/>
        <v>0</v>
      </c>
    </row>
    <row r="26" spans="1:9" x14ac:dyDescent="0.25">
      <c r="A26" s="20"/>
      <c r="B26" s="19"/>
      <c r="C26" s="10"/>
      <c r="D26" s="10"/>
      <c r="E26" s="10"/>
      <c r="F26" s="10"/>
      <c r="G26" s="10"/>
      <c r="H26" s="10"/>
      <c r="I26" s="32">
        <f t="shared" si="0"/>
        <v>0</v>
      </c>
    </row>
    <row r="27" spans="1:9" x14ac:dyDescent="0.25">
      <c r="A27" s="20"/>
      <c r="B27" s="19"/>
      <c r="C27" s="10"/>
      <c r="D27" s="10"/>
      <c r="E27" s="10"/>
      <c r="F27" s="10"/>
      <c r="G27" s="10"/>
      <c r="H27" s="10"/>
      <c r="I27" s="32">
        <f t="shared" si="0"/>
        <v>0</v>
      </c>
    </row>
    <row r="28" spans="1:9" x14ac:dyDescent="0.25">
      <c r="A28" s="20"/>
      <c r="B28" s="19"/>
      <c r="C28" s="10"/>
      <c r="D28" s="10"/>
      <c r="E28" s="10"/>
      <c r="F28" s="10"/>
      <c r="G28" s="10"/>
      <c r="H28" s="10"/>
      <c r="I28" s="32">
        <f t="shared" si="0"/>
        <v>0</v>
      </c>
    </row>
    <row r="29" spans="1:9" x14ac:dyDescent="0.25">
      <c r="A29" s="20"/>
      <c r="B29" s="19"/>
      <c r="C29" s="10"/>
      <c r="D29" s="10"/>
      <c r="E29" s="10"/>
      <c r="F29" s="10"/>
      <c r="G29" s="10"/>
      <c r="H29" s="10"/>
      <c r="I29" s="32">
        <f t="shared" si="0"/>
        <v>0</v>
      </c>
    </row>
    <row r="30" spans="1:9" x14ac:dyDescent="0.25">
      <c r="A30" s="20"/>
      <c r="B30" s="19"/>
      <c r="C30" s="10"/>
      <c r="D30" s="10"/>
      <c r="E30" s="10"/>
      <c r="F30" s="10"/>
      <c r="G30" s="10"/>
      <c r="H30" s="10"/>
      <c r="I30" s="32">
        <f t="shared" si="0"/>
        <v>0</v>
      </c>
    </row>
    <row r="31" spans="1:9" x14ac:dyDescent="0.25">
      <c r="A31" s="20"/>
      <c r="B31" s="19"/>
      <c r="C31" s="10"/>
      <c r="D31" s="10"/>
      <c r="E31" s="10"/>
      <c r="F31" s="10"/>
      <c r="G31" s="10"/>
      <c r="H31" s="10"/>
      <c r="I31" s="32">
        <f t="shared" si="0"/>
        <v>0</v>
      </c>
    </row>
    <row r="32" spans="1:9" x14ac:dyDescent="0.25">
      <c r="A32" s="20"/>
      <c r="B32" s="19"/>
      <c r="C32" s="10"/>
      <c r="D32" s="10"/>
      <c r="E32" s="10"/>
      <c r="F32" s="10"/>
      <c r="G32" s="10"/>
      <c r="H32" s="10"/>
      <c r="I32" s="32">
        <f t="shared" si="0"/>
        <v>0</v>
      </c>
    </row>
    <row r="33" spans="1:9" x14ac:dyDescent="0.25">
      <c r="A33" s="20"/>
      <c r="B33" s="19"/>
      <c r="C33" s="10"/>
      <c r="D33" s="10"/>
      <c r="E33" s="10"/>
      <c r="F33" s="10"/>
      <c r="G33" s="10"/>
      <c r="H33" s="10"/>
      <c r="I33" s="32">
        <f t="shared" si="0"/>
        <v>0</v>
      </c>
    </row>
    <row r="34" spans="1:9" x14ac:dyDescent="0.25">
      <c r="A34" s="20"/>
      <c r="B34" s="19"/>
      <c r="C34" s="10"/>
      <c r="D34" s="10"/>
      <c r="E34" s="10"/>
      <c r="F34" s="10"/>
      <c r="G34" s="10"/>
      <c r="H34" s="10"/>
      <c r="I34" s="32">
        <f t="shared" si="0"/>
        <v>0</v>
      </c>
    </row>
    <row r="35" spans="1:9" x14ac:dyDescent="0.25">
      <c r="A35" s="20"/>
      <c r="B35" s="19"/>
      <c r="C35" s="10"/>
      <c r="D35" s="10"/>
      <c r="E35" s="10"/>
      <c r="F35" s="10"/>
      <c r="G35" s="10"/>
      <c r="H35" s="10"/>
      <c r="I35" s="32">
        <f t="shared" si="0"/>
        <v>0</v>
      </c>
    </row>
    <row r="36" spans="1:9" x14ac:dyDescent="0.25">
      <c r="A36" s="20"/>
      <c r="B36" s="19"/>
      <c r="C36" s="10"/>
      <c r="D36" s="10"/>
      <c r="E36" s="10"/>
      <c r="F36" s="10"/>
      <c r="G36" s="10"/>
      <c r="H36" s="10"/>
      <c r="I36" s="32">
        <f t="shared" si="0"/>
        <v>0</v>
      </c>
    </row>
    <row r="37" spans="1:9" x14ac:dyDescent="0.25">
      <c r="A37" s="20"/>
      <c r="B37" s="19"/>
      <c r="C37" s="10"/>
      <c r="D37" s="10"/>
      <c r="E37" s="10"/>
      <c r="F37" s="10"/>
      <c r="G37" s="10"/>
      <c r="H37" s="10"/>
      <c r="I37" s="32">
        <f t="shared" si="0"/>
        <v>0</v>
      </c>
    </row>
    <row r="38" spans="1:9" x14ac:dyDescent="0.25">
      <c r="A38" s="20"/>
      <c r="B38" s="19"/>
      <c r="C38" s="10"/>
      <c r="D38" s="10"/>
      <c r="E38" s="10"/>
      <c r="F38" s="10"/>
      <c r="G38" s="10"/>
      <c r="H38" s="10"/>
      <c r="I38" s="32">
        <f t="shared" si="0"/>
        <v>0</v>
      </c>
    </row>
    <row r="39" spans="1:9" x14ac:dyDescent="0.25">
      <c r="A39" s="20"/>
      <c r="B39" s="19"/>
      <c r="C39" s="10"/>
      <c r="D39" s="10"/>
      <c r="E39" s="10"/>
      <c r="F39" s="10"/>
      <c r="G39" s="10"/>
      <c r="H39" s="10"/>
      <c r="I39" s="32">
        <f t="shared" si="0"/>
        <v>0</v>
      </c>
    </row>
    <row r="40" spans="1:9" x14ac:dyDescent="0.25">
      <c r="A40" s="20"/>
      <c r="B40" s="19"/>
      <c r="C40" s="10"/>
      <c r="D40" s="10"/>
      <c r="E40" s="10"/>
      <c r="F40" s="10"/>
      <c r="G40" s="10"/>
      <c r="H40" s="10"/>
      <c r="I40" s="32">
        <f t="shared" si="0"/>
        <v>0</v>
      </c>
    </row>
    <row r="41" spans="1:9" x14ac:dyDescent="0.25">
      <c r="A41" s="20"/>
      <c r="B41" s="19"/>
      <c r="C41" s="10"/>
      <c r="D41" s="10"/>
      <c r="E41" s="10"/>
      <c r="F41" s="10"/>
      <c r="G41" s="10"/>
      <c r="H41" s="10"/>
      <c r="I41" s="32">
        <f t="shared" si="0"/>
        <v>0</v>
      </c>
    </row>
    <row r="42" spans="1:9" x14ac:dyDescent="0.25">
      <c r="A42" s="20"/>
      <c r="B42" s="19"/>
      <c r="C42" s="10"/>
      <c r="D42" s="10"/>
      <c r="E42" s="10"/>
      <c r="F42" s="10"/>
      <c r="G42" s="10"/>
      <c r="H42" s="10"/>
      <c r="I42" s="32">
        <f t="shared" si="0"/>
        <v>0</v>
      </c>
    </row>
    <row r="43" spans="1:9" x14ac:dyDescent="0.25">
      <c r="A43" s="20"/>
      <c r="B43" s="19"/>
      <c r="C43" s="10"/>
      <c r="D43" s="10"/>
      <c r="E43" s="10"/>
      <c r="F43" s="10"/>
      <c r="G43" s="10"/>
      <c r="H43" s="10"/>
      <c r="I43" s="32">
        <f t="shared" si="0"/>
        <v>0</v>
      </c>
    </row>
    <row r="44" spans="1:9" x14ac:dyDescent="0.25">
      <c r="A44" s="20"/>
      <c r="B44" s="19"/>
      <c r="C44" s="10"/>
      <c r="D44" s="10"/>
      <c r="E44" s="10"/>
      <c r="F44" s="10"/>
      <c r="G44" s="10"/>
      <c r="H44" s="10"/>
      <c r="I44" s="32">
        <f t="shared" si="0"/>
        <v>0</v>
      </c>
    </row>
    <row r="45" spans="1:9" x14ac:dyDescent="0.25">
      <c r="A45" s="20"/>
      <c r="B45" s="19"/>
      <c r="C45" s="10"/>
      <c r="D45" s="10"/>
      <c r="E45" s="10"/>
      <c r="F45" s="10"/>
      <c r="G45" s="10"/>
      <c r="H45" s="10"/>
      <c r="I45" s="32">
        <f t="shared" si="0"/>
        <v>0</v>
      </c>
    </row>
    <row r="46" spans="1:9" x14ac:dyDescent="0.25">
      <c r="A46" s="20"/>
      <c r="B46" s="19"/>
      <c r="C46" s="10"/>
      <c r="D46" s="10"/>
      <c r="E46" s="10"/>
      <c r="F46" s="10"/>
      <c r="G46" s="10"/>
      <c r="H46" s="10"/>
      <c r="I46" s="32">
        <f t="shared" si="0"/>
        <v>0</v>
      </c>
    </row>
    <row r="47" spans="1:9" x14ac:dyDescent="0.25">
      <c r="A47" s="20"/>
      <c r="B47" s="19"/>
      <c r="C47" s="10"/>
      <c r="D47" s="10"/>
      <c r="E47" s="10"/>
      <c r="F47" s="10"/>
      <c r="G47" s="10"/>
      <c r="H47" s="10"/>
      <c r="I47" s="32">
        <f t="shared" si="0"/>
        <v>0</v>
      </c>
    </row>
    <row r="48" spans="1:9" x14ac:dyDescent="0.25">
      <c r="A48" s="20"/>
      <c r="B48" s="19"/>
      <c r="C48" s="10"/>
      <c r="D48" s="10"/>
      <c r="E48" s="10"/>
      <c r="F48" s="10"/>
      <c r="G48" s="10"/>
      <c r="H48" s="10"/>
      <c r="I48" s="32">
        <f t="shared" si="0"/>
        <v>0</v>
      </c>
    </row>
    <row r="49" spans="1:9" x14ac:dyDescent="0.25">
      <c r="A49" s="20"/>
      <c r="B49" s="19"/>
      <c r="C49" s="10"/>
      <c r="D49" s="10"/>
      <c r="E49" s="10"/>
      <c r="F49" s="10"/>
      <c r="G49" s="10"/>
      <c r="H49" s="10"/>
      <c r="I49" s="32">
        <f t="shared" si="0"/>
        <v>0</v>
      </c>
    </row>
    <row r="50" spans="1:9" x14ac:dyDescent="0.25">
      <c r="A50" s="20"/>
      <c r="B50" s="19"/>
      <c r="C50" s="10"/>
      <c r="D50" s="10"/>
      <c r="E50" s="10"/>
      <c r="F50" s="10"/>
      <c r="G50" s="10"/>
      <c r="H50" s="10"/>
      <c r="I50" s="32">
        <f t="shared" si="0"/>
        <v>0</v>
      </c>
    </row>
    <row r="51" spans="1:9" x14ac:dyDescent="0.25">
      <c r="A51" s="112" t="s">
        <v>14</v>
      </c>
      <c r="B51" s="112"/>
      <c r="C51" s="32">
        <f>SUM(C9:C50)</f>
        <v>0</v>
      </c>
      <c r="D51" s="32">
        <f t="shared" ref="D51:I51" si="1">SUM(D9:D50)</f>
        <v>0</v>
      </c>
      <c r="E51" s="32">
        <f t="shared" si="1"/>
        <v>0</v>
      </c>
      <c r="F51" s="32">
        <f t="shared" si="1"/>
        <v>0</v>
      </c>
      <c r="G51" s="32">
        <f t="shared" si="1"/>
        <v>0</v>
      </c>
      <c r="H51" s="32">
        <f t="shared" si="1"/>
        <v>0</v>
      </c>
      <c r="I51" s="32">
        <f t="shared" si="1"/>
        <v>0</v>
      </c>
    </row>
  </sheetData>
  <sheetProtection algorithmName="SHA-512" hashValue="OXHT3erKNlDC54Eddf7aCHbsQm1L48v+ld3Y9aTFeoPY3OjB0Y2g71ReiE8OLIm7M6yEmarhdJvwBpkODPDnUg==" saltValue="sluBBwaHpX7m9J0/H8Yz/Q==" spinCount="100000" sheet="1" selectLockedCells="1"/>
  <mergeCells count="13">
    <mergeCell ref="C7:D7"/>
    <mergeCell ref="E7:F7"/>
    <mergeCell ref="A51:B51"/>
    <mergeCell ref="B1:I1"/>
    <mergeCell ref="B2:I2"/>
    <mergeCell ref="B3:I3"/>
    <mergeCell ref="A4:I4"/>
    <mergeCell ref="A5:I5"/>
    <mergeCell ref="A6:A8"/>
    <mergeCell ref="B6:B8"/>
    <mergeCell ref="C6:F6"/>
    <mergeCell ref="G6:H7"/>
    <mergeCell ref="I6:I8"/>
  </mergeCells>
  <dataValidations count="1">
    <dataValidation type="whole" operator="greaterThanOrEqual" allowBlank="1" showInputMessage="1" showErrorMessage="1" errorTitle="Hatalı Veri Girişi" error="Bu alana bir pozitif tamsayı girişi yapınız." sqref="C9:H50" xr:uid="{B66FF06A-7E32-4A85-9DCE-040E1E46966D}">
      <formula1>0</formula1>
    </dataValidation>
  </dataValidations>
  <pageMargins left="0.39370078740157483" right="0.23622047244094488" top="0.74803149606299213" bottom="0.74803149606299213" header="0.31496062992125984" footer="0.31496062992125984"/>
  <pageSetup paperSize="9" scale="92"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EF0A3-59E6-472B-B7CD-7047CD2B076B}">
  <sheetPr>
    <pageSetUpPr fitToPage="1"/>
  </sheetPr>
  <dimension ref="A1:G38"/>
  <sheetViews>
    <sheetView topLeftCell="A21" zoomScaleNormal="100" workbookViewId="0">
      <selection activeCell="B8" sqref="B8"/>
    </sheetView>
  </sheetViews>
  <sheetFormatPr defaultColWidth="9.109375" defaultRowHeight="13.2" x14ac:dyDescent="0.25"/>
  <cols>
    <col min="1" max="1" width="45.109375" style="14" customWidth="1"/>
    <col min="2" max="3" width="24.88671875" style="14" customWidth="1"/>
    <col min="4" max="4" width="24.88671875" style="45" customWidth="1"/>
    <col min="5" max="16384" width="9.109375" style="14"/>
  </cols>
  <sheetData>
    <row r="1" spans="1:7" ht="15.9" customHeight="1" x14ac:dyDescent="0.25">
      <c r="A1" s="6" t="s">
        <v>447</v>
      </c>
      <c r="B1" s="77" t="str">
        <f>IF('Birim Bilgileri'!B1&lt;&gt;"",'Birim Bilgileri'!B1,"")</f>
        <v>Teknik Bilimler Meslek Yüksekokulu</v>
      </c>
      <c r="C1" s="78"/>
      <c r="D1" s="79"/>
    </row>
    <row r="2" spans="1:7" ht="15.9" customHeight="1" x14ac:dyDescent="0.25">
      <c r="A2" s="6" t="s">
        <v>446</v>
      </c>
      <c r="B2" s="77" t="str">
        <f>IF('Birim Bilgileri'!B2&lt;&gt;"",'Birim Bilgileri'!B2,"")</f>
        <v>Makine ve Metal Teknolojileri Bölümü</v>
      </c>
      <c r="C2" s="78"/>
      <c r="D2" s="79"/>
    </row>
    <row r="3" spans="1:7" ht="15.9" customHeight="1" x14ac:dyDescent="0.25">
      <c r="A3" s="6" t="s">
        <v>445</v>
      </c>
      <c r="B3" s="77">
        <f>IF('Birim Bilgileri'!B3&lt;&gt;"",'Birim Bilgileri'!B3,"")</f>
        <v>2023</v>
      </c>
      <c r="C3" s="78"/>
      <c r="D3" s="79"/>
    </row>
    <row r="4" spans="1:7" x14ac:dyDescent="0.25">
      <c r="A4" s="117"/>
      <c r="B4" s="117"/>
      <c r="C4" s="117"/>
      <c r="D4" s="117"/>
    </row>
    <row r="5" spans="1:7" x14ac:dyDescent="0.25">
      <c r="A5" s="82" t="s">
        <v>501</v>
      </c>
      <c r="B5" s="82"/>
      <c r="C5" s="82"/>
      <c r="D5" s="82"/>
      <c r="E5" s="34"/>
      <c r="F5" s="34"/>
      <c r="G5" s="34"/>
    </row>
    <row r="6" spans="1:7" ht="31.2" customHeight="1" x14ac:dyDescent="0.25">
      <c r="A6" s="35" t="s">
        <v>442</v>
      </c>
      <c r="B6" s="26" t="str">
        <f>B3 &amp; " Yılı Bütçe Başlangıç Ödeneği (₺)"</f>
        <v>2023 Yılı Bütçe Başlangıç Ödeneği (₺)</v>
      </c>
      <c r="C6" s="26" t="str">
        <f>B3 &amp; " Yılı Gerçekleşme Toplamı (₺)"</f>
        <v>2023 Yılı Gerçekleşme Toplamı (₺)</v>
      </c>
      <c r="D6" s="26" t="s">
        <v>530</v>
      </c>
    </row>
    <row r="7" spans="1:7" x14ac:dyDescent="0.25">
      <c r="A7" s="36" t="s">
        <v>176</v>
      </c>
      <c r="B7" s="33">
        <f>SUM(B8:B12)</f>
        <v>0</v>
      </c>
      <c r="C7" s="33">
        <f>SUM(C8:C12)</f>
        <v>0</v>
      </c>
      <c r="D7" s="37" t="str">
        <f>IF(AND(B7&lt;&gt;"",B7&lt;&gt;0),C7/B7,"")</f>
        <v/>
      </c>
    </row>
    <row r="8" spans="1:7" x14ac:dyDescent="0.25">
      <c r="A8" s="38" t="s">
        <v>177</v>
      </c>
      <c r="B8" s="39"/>
      <c r="C8" s="39"/>
      <c r="D8" s="37" t="str">
        <f t="shared" ref="D8:D12" si="0">IF(B8&lt;&gt;"",C8/B8,"")</f>
        <v/>
      </c>
    </row>
    <row r="9" spans="1:7" x14ac:dyDescent="0.25">
      <c r="A9" s="38" t="s">
        <v>178</v>
      </c>
      <c r="B9" s="39"/>
      <c r="C9" s="39"/>
      <c r="D9" s="37" t="str">
        <f t="shared" si="0"/>
        <v/>
      </c>
    </row>
    <row r="10" spans="1:7" x14ac:dyDescent="0.25">
      <c r="A10" s="38" t="s">
        <v>179</v>
      </c>
      <c r="B10" s="39"/>
      <c r="C10" s="39"/>
      <c r="D10" s="37" t="str">
        <f t="shared" si="0"/>
        <v/>
      </c>
    </row>
    <row r="11" spans="1:7" x14ac:dyDescent="0.25">
      <c r="A11" s="38" t="s">
        <v>180</v>
      </c>
      <c r="B11" s="39"/>
      <c r="C11" s="39"/>
      <c r="D11" s="37" t="str">
        <f t="shared" si="0"/>
        <v/>
      </c>
    </row>
    <row r="12" spans="1:7" x14ac:dyDescent="0.25">
      <c r="A12" s="38" t="s">
        <v>181</v>
      </c>
      <c r="B12" s="39"/>
      <c r="C12" s="39"/>
      <c r="D12" s="37" t="str">
        <f t="shared" si="0"/>
        <v/>
      </c>
    </row>
    <row r="13" spans="1:7" x14ac:dyDescent="0.25">
      <c r="A13" s="27"/>
      <c r="B13" s="27"/>
      <c r="C13" s="27"/>
      <c r="D13" s="40"/>
    </row>
    <row r="14" spans="1:7" x14ac:dyDescent="0.25">
      <c r="A14" s="38"/>
      <c r="B14" s="41" t="s">
        <v>497</v>
      </c>
      <c r="C14" s="27"/>
      <c r="D14" s="40"/>
    </row>
    <row r="15" spans="1:7" x14ac:dyDescent="0.25">
      <c r="A15" s="38" t="s">
        <v>182</v>
      </c>
      <c r="B15" s="39"/>
      <c r="C15" s="27"/>
      <c r="D15" s="40"/>
    </row>
    <row r="16" spans="1:7" x14ac:dyDescent="0.25">
      <c r="A16" s="38" t="s">
        <v>183</v>
      </c>
      <c r="B16" s="39"/>
      <c r="C16" s="27"/>
      <c r="D16" s="40"/>
    </row>
    <row r="17" spans="1:7" x14ac:dyDescent="0.25">
      <c r="A17" s="38" t="s">
        <v>184</v>
      </c>
      <c r="B17" s="39"/>
      <c r="C17" s="27"/>
      <c r="D17" s="40"/>
    </row>
    <row r="18" spans="1:7" x14ac:dyDescent="0.25">
      <c r="A18" s="38" t="s">
        <v>185</v>
      </c>
      <c r="B18" s="39"/>
      <c r="C18" s="27"/>
      <c r="D18" s="40"/>
    </row>
    <row r="19" spans="1:7" x14ac:dyDescent="0.25">
      <c r="A19" s="38" t="s">
        <v>186</v>
      </c>
      <c r="B19" s="39"/>
      <c r="C19" s="27"/>
      <c r="D19" s="40"/>
    </row>
    <row r="20" spans="1:7" x14ac:dyDescent="0.25">
      <c r="A20" s="27"/>
      <c r="B20" s="27"/>
      <c r="C20" s="27"/>
      <c r="D20" s="40"/>
    </row>
    <row r="21" spans="1:7" ht="107.25" customHeight="1" x14ac:dyDescent="0.25">
      <c r="A21" s="82" t="s">
        <v>486</v>
      </c>
      <c r="B21" s="82"/>
      <c r="C21" s="82"/>
      <c r="D21" s="82"/>
    </row>
    <row r="22" spans="1:7" x14ac:dyDescent="0.25">
      <c r="A22" s="27"/>
      <c r="B22" s="27"/>
      <c r="C22" s="27"/>
      <c r="D22" s="40"/>
    </row>
    <row r="23" spans="1:7" x14ac:dyDescent="0.25">
      <c r="A23" s="82" t="s">
        <v>502</v>
      </c>
      <c r="B23" s="82"/>
      <c r="C23" s="82"/>
      <c r="D23" s="82"/>
      <c r="E23" s="34"/>
      <c r="F23" s="34"/>
      <c r="G23" s="34"/>
    </row>
    <row r="24" spans="1:7" ht="31.2" customHeight="1" x14ac:dyDescent="0.25">
      <c r="A24" s="35" t="s">
        <v>442</v>
      </c>
      <c r="B24" s="26" t="str">
        <f>B3 &amp; " Yılı
Bütçe Tahmini (₺)"</f>
        <v>2023 Yılı
Bütçe Tahmini (₺)</v>
      </c>
      <c r="C24" s="26" t="str">
        <f>B3 &amp; " Yılı Gerçekleşme Toplamı (₺)"</f>
        <v>2023 Yılı Gerçekleşme Toplamı (₺)</v>
      </c>
      <c r="D24" s="26" t="s">
        <v>530</v>
      </c>
    </row>
    <row r="25" spans="1:7" x14ac:dyDescent="0.25">
      <c r="A25" s="36" t="s">
        <v>508</v>
      </c>
      <c r="B25" s="33">
        <f>SUM(B26:B30)</f>
        <v>0</v>
      </c>
      <c r="C25" s="33">
        <f>SUM(C26:C30)</f>
        <v>0</v>
      </c>
      <c r="D25" s="37" t="str">
        <f>IF(AND(B25&lt;&gt;"",B25&lt;&gt;0),C25/B25,"")</f>
        <v/>
      </c>
    </row>
    <row r="26" spans="1:7" x14ac:dyDescent="0.25">
      <c r="A26" s="38" t="s">
        <v>487</v>
      </c>
      <c r="B26" s="39"/>
      <c r="C26" s="39"/>
      <c r="D26" s="37" t="str">
        <f t="shared" ref="D26:D28" si="1">IF(B26&lt;&gt;"",C26/B26,"")</f>
        <v/>
      </c>
    </row>
    <row r="27" spans="1:7" x14ac:dyDescent="0.25">
      <c r="A27" s="38" t="s">
        <v>187</v>
      </c>
      <c r="B27" s="39"/>
      <c r="C27" s="39"/>
      <c r="D27" s="37" t="str">
        <f t="shared" si="1"/>
        <v/>
      </c>
    </row>
    <row r="28" spans="1:7" x14ac:dyDescent="0.25">
      <c r="A28" s="38" t="s">
        <v>488</v>
      </c>
      <c r="B28" s="39"/>
      <c r="C28" s="39"/>
      <c r="D28" s="37" t="str">
        <f t="shared" si="1"/>
        <v/>
      </c>
    </row>
    <row r="29" spans="1:7" x14ac:dyDescent="0.25">
      <c r="A29" s="27"/>
      <c r="B29" s="27"/>
      <c r="C29" s="27"/>
      <c r="D29" s="40"/>
    </row>
    <row r="30" spans="1:7" x14ac:dyDescent="0.25">
      <c r="A30" s="9" t="s">
        <v>489</v>
      </c>
      <c r="B30" s="42" t="str">
        <f>B3 &amp; " Yılı Gerçekleşen (₺)"</f>
        <v>2023 Yılı Gerçekleşen (₺)</v>
      </c>
      <c r="C30" s="27"/>
      <c r="D30" s="40"/>
    </row>
    <row r="31" spans="1:7" x14ac:dyDescent="0.25">
      <c r="A31" s="43" t="s">
        <v>490</v>
      </c>
      <c r="B31" s="39"/>
      <c r="C31" s="27"/>
      <c r="D31" s="40"/>
    </row>
    <row r="32" spans="1:7" x14ac:dyDescent="0.25">
      <c r="A32" s="43" t="s">
        <v>491</v>
      </c>
      <c r="B32" s="39"/>
      <c r="C32" s="27"/>
      <c r="D32" s="40"/>
    </row>
    <row r="33" spans="1:4" x14ac:dyDescent="0.25">
      <c r="A33" s="43" t="s">
        <v>492</v>
      </c>
      <c r="B33" s="39"/>
      <c r="C33" s="27"/>
      <c r="D33" s="40"/>
    </row>
    <row r="34" spans="1:4" x14ac:dyDescent="0.25">
      <c r="A34" s="43" t="s">
        <v>493</v>
      </c>
      <c r="B34" s="39"/>
      <c r="C34" s="27"/>
      <c r="D34" s="40"/>
    </row>
    <row r="35" spans="1:4" x14ac:dyDescent="0.25">
      <c r="A35" s="43" t="s">
        <v>494</v>
      </c>
      <c r="B35" s="39"/>
      <c r="C35" s="27"/>
      <c r="D35" s="40"/>
    </row>
    <row r="36" spans="1:4" ht="26.4" x14ac:dyDescent="0.25">
      <c r="A36" s="43" t="s">
        <v>495</v>
      </c>
      <c r="B36" s="39"/>
      <c r="C36" s="27"/>
      <c r="D36" s="40"/>
    </row>
    <row r="37" spans="1:4" x14ac:dyDescent="0.25">
      <c r="A37" s="43" t="s">
        <v>498</v>
      </c>
      <c r="B37" s="39"/>
      <c r="C37" s="27"/>
      <c r="D37" s="40"/>
    </row>
    <row r="38" spans="1:4" x14ac:dyDescent="0.25">
      <c r="A38" s="44" t="s">
        <v>496</v>
      </c>
      <c r="B38" s="33">
        <f>SUM(B31:B37)</f>
        <v>0</v>
      </c>
      <c r="C38" s="27"/>
      <c r="D38" s="40"/>
    </row>
  </sheetData>
  <sheetProtection algorithmName="SHA-512" hashValue="vjDr0PX4KAbLabWyEd0v1y9Yqn2TeZNu+DjZm2Z0oSfV0/7XbkiBKp9lq8YaOlzi4fGu2/5cl2Rtr/IOMe/YAg==" saltValue="chDVcK0kBdcgdgeT3T8tDA==" spinCount="100000" sheet="1" objects="1" scenarios="1" selectLockedCells="1"/>
  <mergeCells count="7">
    <mergeCell ref="A23:D23"/>
    <mergeCell ref="A21:D21"/>
    <mergeCell ref="B1:D1"/>
    <mergeCell ref="B2:D2"/>
    <mergeCell ref="B3:D3"/>
    <mergeCell ref="A4:D4"/>
    <mergeCell ref="A5:D5"/>
  </mergeCells>
  <dataValidations count="2">
    <dataValidation type="whole" operator="greaterThanOrEqual" allowBlank="1" showInputMessage="1" showErrorMessage="1" errorTitle="Hatalı Veri Girişi" error="Bu alana bir pozitif tamsayı girişi yapınız." sqref="B7:C7 B25:C25" xr:uid="{B1965362-2115-4174-90A7-0CF7721FA44A}">
      <formula1>0</formula1>
    </dataValidation>
    <dataValidation type="decimal" operator="greaterThanOrEqual" allowBlank="1" showInputMessage="1" showErrorMessage="1" errorTitle="Hatalı Veri Girişi" error="Bu alana bir pozitif reel sayı girişi yapınız." sqref="B8:C12 B15:B19 B26:C28 B31:B37" xr:uid="{A5AE8E31-CB90-42D6-B9CE-DC5968F18E20}">
      <formula1>0</formula1>
    </dataValidation>
  </dataValidations>
  <pageMargins left="0.39370078740157483" right="0.23622047244094488" top="0.74803149606299213" bottom="0.74803149606299213" header="0.31496062992125984" footer="0.31496062992125984"/>
  <pageSetup paperSize="9" scale="81"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E23"/>
  <sheetViews>
    <sheetView zoomScaleNormal="100" workbookViewId="0">
      <selection activeCell="B7" sqref="B7"/>
    </sheetView>
  </sheetViews>
  <sheetFormatPr defaultColWidth="9.109375" defaultRowHeight="13.2" x14ac:dyDescent="0.25"/>
  <cols>
    <col min="1" max="1" width="29.88671875" style="14" customWidth="1"/>
    <col min="2" max="2" width="77" style="14" customWidth="1"/>
    <col min="3" max="16384" width="9.109375" style="14"/>
  </cols>
  <sheetData>
    <row r="1" spans="1:5" ht="15.9" customHeight="1" x14ac:dyDescent="0.25">
      <c r="A1" s="6" t="s">
        <v>447</v>
      </c>
      <c r="B1" s="66" t="str">
        <f>IF('Birim Bilgileri'!B1&lt;&gt;"",'Birim Bilgileri'!B1,"")</f>
        <v>Teknik Bilimler Meslek Yüksekokulu</v>
      </c>
    </row>
    <row r="2" spans="1:5" ht="15.9" customHeight="1" x14ac:dyDescent="0.25">
      <c r="A2" s="6" t="s">
        <v>446</v>
      </c>
      <c r="B2" s="66" t="str">
        <f>IF('Birim Bilgileri'!B2&lt;&gt;"",'Birim Bilgileri'!B2,"")</f>
        <v>Makine ve Metal Teknolojileri Bölümü</v>
      </c>
    </row>
    <row r="3" spans="1:5" ht="15.9" customHeight="1" x14ac:dyDescent="0.25">
      <c r="A3" s="6" t="s">
        <v>445</v>
      </c>
      <c r="B3" s="66">
        <f>IF('Birim Bilgileri'!B3&lt;&gt;"",'Birim Bilgileri'!B3,"")</f>
        <v>2023</v>
      </c>
    </row>
    <row r="4" spans="1:5" x14ac:dyDescent="0.25">
      <c r="A4" s="117"/>
      <c r="B4" s="117"/>
    </row>
    <row r="5" spans="1:5" ht="28.5" customHeight="1" x14ac:dyDescent="0.25">
      <c r="A5" s="118" t="s">
        <v>531</v>
      </c>
      <c r="B5" s="118"/>
      <c r="C5" s="34"/>
      <c r="D5" s="34"/>
      <c r="E5" s="34"/>
    </row>
    <row r="6" spans="1:5" x14ac:dyDescent="0.25">
      <c r="A6" s="35" t="s">
        <v>469</v>
      </c>
      <c r="B6" s="46" t="s">
        <v>188</v>
      </c>
    </row>
    <row r="7" spans="1:5" x14ac:dyDescent="0.25">
      <c r="A7" s="17" t="s">
        <v>189</v>
      </c>
      <c r="B7" s="10"/>
    </row>
    <row r="8" spans="1:5" x14ac:dyDescent="0.25">
      <c r="A8" s="17" t="s">
        <v>190</v>
      </c>
      <c r="B8" s="10"/>
    </row>
    <row r="9" spans="1:5" x14ac:dyDescent="0.25">
      <c r="A9" s="17" t="s">
        <v>191</v>
      </c>
      <c r="B9" s="10"/>
    </row>
    <row r="10" spans="1:5" x14ac:dyDescent="0.25">
      <c r="A10" s="17" t="s">
        <v>192</v>
      </c>
      <c r="B10" s="10"/>
    </row>
    <row r="11" spans="1:5" x14ac:dyDescent="0.25">
      <c r="A11" s="17" t="s">
        <v>193</v>
      </c>
      <c r="B11" s="10"/>
    </row>
    <row r="12" spans="1:5" x14ac:dyDescent="0.25">
      <c r="A12" s="17" t="s">
        <v>194</v>
      </c>
      <c r="B12" s="10"/>
    </row>
    <row r="13" spans="1:5" x14ac:dyDescent="0.25">
      <c r="A13" s="17" t="s">
        <v>195</v>
      </c>
      <c r="B13" s="10"/>
    </row>
    <row r="14" spans="1:5" x14ac:dyDescent="0.25">
      <c r="A14" s="17" t="s">
        <v>196</v>
      </c>
      <c r="B14" s="10"/>
    </row>
    <row r="15" spans="1:5" x14ac:dyDescent="0.25">
      <c r="A15" s="17" t="s">
        <v>197</v>
      </c>
      <c r="B15" s="10"/>
    </row>
    <row r="16" spans="1:5" x14ac:dyDescent="0.25">
      <c r="A16" s="17" t="s">
        <v>198</v>
      </c>
      <c r="B16" s="10"/>
    </row>
    <row r="17" spans="1:2" x14ac:dyDescent="0.25">
      <c r="A17" s="17" t="s">
        <v>199</v>
      </c>
      <c r="B17" s="10"/>
    </row>
    <row r="18" spans="1:2" x14ac:dyDescent="0.25">
      <c r="A18" s="17" t="s">
        <v>200</v>
      </c>
      <c r="B18" s="10"/>
    </row>
    <row r="19" spans="1:2" x14ac:dyDescent="0.25">
      <c r="A19" s="93" t="s">
        <v>201</v>
      </c>
      <c r="B19" s="95"/>
    </row>
    <row r="20" spans="1:2" x14ac:dyDescent="0.25">
      <c r="A20" s="20"/>
      <c r="B20" s="10"/>
    </row>
    <row r="21" spans="1:2" x14ac:dyDescent="0.25">
      <c r="A21" s="20"/>
      <c r="B21" s="10"/>
    </row>
    <row r="22" spans="1:2" x14ac:dyDescent="0.25">
      <c r="A22" s="20"/>
      <c r="B22" s="10"/>
    </row>
    <row r="23" spans="1:2" x14ac:dyDescent="0.25">
      <c r="A23" s="20"/>
      <c r="B23" s="10"/>
    </row>
  </sheetData>
  <sheetProtection algorithmName="SHA-512" hashValue="dBMx/vV9zrnGPVm55vNxEfHdBxEif9J+3pPr5KnNWVDhVP20Hvh3DJxHQyul4AX+MKDMCd2akEtfAO1IDAJNdQ==" saltValue="tejDcUy1zoxBSMgN20VEtA==" spinCount="100000" sheet="1" objects="1" scenarios="1" selectLockedCells="1"/>
  <mergeCells count="3">
    <mergeCell ref="A4:B4"/>
    <mergeCell ref="A5:B5"/>
    <mergeCell ref="A19:B19"/>
  </mergeCells>
  <dataValidations count="1">
    <dataValidation type="whole" operator="greaterThanOrEqual" allowBlank="1" showInputMessage="1" showErrorMessage="1" errorTitle="Hatalı Veri Girişi" error="Bu alana bir pozitif tamsayı girişi yapınız." sqref="B7:B18 B20:B23" xr:uid="{0046174D-F378-45B7-AFB1-F6DA22F06D13}">
      <formula1>0</formula1>
    </dataValidation>
  </dataValidations>
  <pageMargins left="0.39370078740157483" right="0.23622047244094488" top="0.74803149606299213" bottom="0.74803149606299213" header="0.31496062992125984" footer="0.31496062992125984"/>
  <pageSetup paperSize="9" scale="91"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F88"/>
  <sheetViews>
    <sheetView zoomScaleNormal="100" workbookViewId="0">
      <selection activeCell="B15" sqref="B15"/>
    </sheetView>
  </sheetViews>
  <sheetFormatPr defaultColWidth="9.109375" defaultRowHeight="13.2" x14ac:dyDescent="0.25"/>
  <cols>
    <col min="1" max="1" width="24.77734375" style="14" customWidth="1"/>
    <col min="2" max="6" width="15.88671875" style="14" customWidth="1"/>
    <col min="7" max="16384" width="9.109375" style="14"/>
  </cols>
  <sheetData>
    <row r="1" spans="1:6" ht="15.9" customHeight="1" x14ac:dyDescent="0.25">
      <c r="A1" s="6" t="s">
        <v>447</v>
      </c>
      <c r="B1" s="77" t="str">
        <f>IF('Birim Bilgileri'!B1&lt;&gt;"",'Birim Bilgileri'!B1,"")</f>
        <v>Teknik Bilimler Meslek Yüksekokulu</v>
      </c>
      <c r="C1" s="78"/>
      <c r="D1" s="78"/>
      <c r="E1" s="78"/>
      <c r="F1" s="79"/>
    </row>
    <row r="2" spans="1:6" ht="15.9" customHeight="1" x14ac:dyDescent="0.25">
      <c r="A2" s="6" t="s">
        <v>446</v>
      </c>
      <c r="B2" s="77" t="str">
        <f>IF('Birim Bilgileri'!B2&lt;&gt;"",'Birim Bilgileri'!B2,"")</f>
        <v>Makine ve Metal Teknolojileri Bölümü</v>
      </c>
      <c r="C2" s="78"/>
      <c r="D2" s="78"/>
      <c r="E2" s="78"/>
      <c r="F2" s="79"/>
    </row>
    <row r="3" spans="1:6" ht="15.9" customHeight="1" x14ac:dyDescent="0.25">
      <c r="A3" s="6" t="s">
        <v>445</v>
      </c>
      <c r="B3" s="77">
        <f>IF('Birim Bilgileri'!B3&lt;&gt;"",'Birim Bilgileri'!B3,"")</f>
        <v>2023</v>
      </c>
      <c r="C3" s="78"/>
      <c r="D3" s="78"/>
      <c r="E3" s="78"/>
      <c r="F3" s="79"/>
    </row>
    <row r="4" spans="1:6" x14ac:dyDescent="0.25">
      <c r="A4" s="54"/>
      <c r="B4" s="55"/>
      <c r="C4" s="55"/>
      <c r="D4" s="55"/>
      <c r="E4" s="27"/>
      <c r="F4" s="27"/>
    </row>
    <row r="5" spans="1:6" s="31" customFormat="1" ht="33" customHeight="1" x14ac:dyDescent="0.25">
      <c r="A5" s="82" t="s">
        <v>503</v>
      </c>
      <c r="B5" s="82"/>
      <c r="C5" s="82"/>
      <c r="D5" s="82"/>
      <c r="E5" s="82"/>
      <c r="F5" s="82"/>
    </row>
    <row r="6" spans="1:6" x14ac:dyDescent="0.25">
      <c r="A6" s="21" t="s">
        <v>202</v>
      </c>
      <c r="B6" s="8" t="s">
        <v>188</v>
      </c>
      <c r="C6" s="27"/>
      <c r="D6" s="27"/>
      <c r="E6" s="27"/>
      <c r="F6" s="27"/>
    </row>
    <row r="7" spans="1:6" x14ac:dyDescent="0.25">
      <c r="A7" s="9" t="s">
        <v>203</v>
      </c>
      <c r="B7" s="10">
        <v>2</v>
      </c>
      <c r="C7" s="27"/>
      <c r="D7" s="27"/>
      <c r="E7" s="27"/>
      <c r="F7" s="27"/>
    </row>
    <row r="8" spans="1:6" x14ac:dyDescent="0.25">
      <c r="A8" s="9" t="s">
        <v>204</v>
      </c>
      <c r="B8" s="10"/>
      <c r="C8" s="27"/>
      <c r="D8" s="27"/>
      <c r="E8" s="27"/>
      <c r="F8" s="27"/>
    </row>
    <row r="9" spans="1:6" x14ac:dyDescent="0.25">
      <c r="A9" s="9" t="s">
        <v>205</v>
      </c>
      <c r="B9" s="10">
        <v>1</v>
      </c>
      <c r="C9" s="27"/>
      <c r="D9" s="27"/>
      <c r="E9" s="27"/>
      <c r="F9" s="27"/>
    </row>
    <row r="10" spans="1:6" x14ac:dyDescent="0.25">
      <c r="A10" s="9" t="s">
        <v>206</v>
      </c>
      <c r="B10" s="10"/>
      <c r="C10" s="27"/>
      <c r="D10" s="27"/>
      <c r="E10" s="27"/>
      <c r="F10" s="27"/>
    </row>
    <row r="11" spans="1:6" x14ac:dyDescent="0.25">
      <c r="A11" s="9" t="s">
        <v>207</v>
      </c>
      <c r="B11" s="10"/>
      <c r="C11" s="27"/>
      <c r="D11" s="27"/>
      <c r="E11" s="27"/>
      <c r="F11" s="27"/>
    </row>
    <row r="12" spans="1:6" x14ac:dyDescent="0.25">
      <c r="A12" s="9" t="s">
        <v>208</v>
      </c>
      <c r="B12" s="10"/>
      <c r="C12" s="27"/>
      <c r="D12" s="27"/>
      <c r="E12" s="27"/>
      <c r="F12" s="27"/>
    </row>
    <row r="13" spans="1:6" x14ac:dyDescent="0.25">
      <c r="A13" s="9" t="s">
        <v>209</v>
      </c>
      <c r="B13" s="10"/>
      <c r="C13" s="27"/>
      <c r="D13" s="27"/>
      <c r="E13" s="27"/>
      <c r="F13" s="27"/>
    </row>
    <row r="14" spans="1:6" x14ac:dyDescent="0.25">
      <c r="A14" s="9" t="s">
        <v>210</v>
      </c>
      <c r="B14" s="10"/>
      <c r="C14" s="27"/>
      <c r="D14" s="27"/>
      <c r="E14" s="27"/>
      <c r="F14" s="27"/>
    </row>
    <row r="15" spans="1:6" x14ac:dyDescent="0.25">
      <c r="A15" s="9" t="s">
        <v>211</v>
      </c>
      <c r="B15" s="10">
        <v>59</v>
      </c>
      <c r="C15" s="27"/>
      <c r="D15" s="27"/>
      <c r="E15" s="27"/>
      <c r="F15" s="27"/>
    </row>
    <row r="16" spans="1:6" x14ac:dyDescent="0.25">
      <c r="A16" s="122" t="s">
        <v>212</v>
      </c>
      <c r="B16" s="123"/>
      <c r="C16" s="27"/>
      <c r="D16" s="27"/>
      <c r="E16" s="27"/>
      <c r="F16" s="27"/>
    </row>
    <row r="17" spans="1:6" x14ac:dyDescent="0.25">
      <c r="A17" s="19"/>
      <c r="B17" s="10"/>
      <c r="C17" s="27"/>
      <c r="D17" s="27"/>
      <c r="E17" s="27"/>
      <c r="F17" s="27"/>
    </row>
    <row r="18" spans="1:6" x14ac:dyDescent="0.25">
      <c r="A18" s="19"/>
      <c r="B18" s="10"/>
      <c r="C18" s="27"/>
      <c r="D18" s="27"/>
      <c r="E18" s="27"/>
      <c r="F18" s="27"/>
    </row>
    <row r="19" spans="1:6" x14ac:dyDescent="0.25">
      <c r="A19" s="19"/>
      <c r="B19" s="10"/>
      <c r="C19" s="27"/>
      <c r="D19" s="27"/>
      <c r="E19" s="27"/>
      <c r="F19" s="27"/>
    </row>
    <row r="20" spans="1:6" x14ac:dyDescent="0.25">
      <c r="A20" s="19"/>
      <c r="B20" s="10"/>
      <c r="C20" s="27"/>
      <c r="D20" s="27"/>
      <c r="E20" s="27"/>
      <c r="F20" s="27"/>
    </row>
    <row r="21" spans="1:6" x14ac:dyDescent="0.25">
      <c r="A21" s="27"/>
      <c r="B21" s="27"/>
      <c r="C21" s="27"/>
      <c r="D21" s="27"/>
      <c r="E21" s="27"/>
      <c r="F21" s="27"/>
    </row>
    <row r="22" spans="1:6" x14ac:dyDescent="0.25">
      <c r="A22" s="89" t="s">
        <v>504</v>
      </c>
      <c r="B22" s="89"/>
      <c r="C22" s="89"/>
      <c r="D22" s="89"/>
      <c r="E22" s="89"/>
      <c r="F22" s="89"/>
    </row>
    <row r="23" spans="1:6" x14ac:dyDescent="0.25">
      <c r="A23" s="8" t="s">
        <v>213</v>
      </c>
      <c r="B23" s="70" t="s">
        <v>214</v>
      </c>
      <c r="C23" s="70"/>
      <c r="D23" s="70" t="s">
        <v>215</v>
      </c>
      <c r="E23" s="70"/>
      <c r="F23" s="70"/>
    </row>
    <row r="24" spans="1:6" x14ac:dyDescent="0.25">
      <c r="A24" s="19"/>
      <c r="B24" s="91"/>
      <c r="C24" s="91"/>
      <c r="D24" s="91"/>
      <c r="E24" s="91"/>
      <c r="F24" s="91"/>
    </row>
    <row r="25" spans="1:6" x14ac:dyDescent="0.25">
      <c r="A25" s="19"/>
      <c r="B25" s="91"/>
      <c r="C25" s="91"/>
      <c r="D25" s="91"/>
      <c r="E25" s="91"/>
      <c r="F25" s="91"/>
    </row>
    <row r="26" spans="1:6" x14ac:dyDescent="0.25">
      <c r="A26" s="19"/>
      <c r="B26" s="91"/>
      <c r="C26" s="91"/>
      <c r="D26" s="91"/>
      <c r="E26" s="91"/>
      <c r="F26" s="91"/>
    </row>
    <row r="27" spans="1:6" x14ac:dyDescent="0.25">
      <c r="A27" s="19"/>
      <c r="B27" s="91"/>
      <c r="C27" s="91"/>
      <c r="D27" s="91"/>
      <c r="E27" s="91"/>
      <c r="F27" s="91"/>
    </row>
    <row r="28" spans="1:6" x14ac:dyDescent="0.25">
      <c r="A28" s="19"/>
      <c r="B28" s="91"/>
      <c r="C28" s="91"/>
      <c r="D28" s="91"/>
      <c r="E28" s="91"/>
      <c r="F28" s="91"/>
    </row>
    <row r="29" spans="1:6" x14ac:dyDescent="0.25">
      <c r="A29" s="19"/>
      <c r="B29" s="91"/>
      <c r="C29" s="91"/>
      <c r="D29" s="91"/>
      <c r="E29" s="91"/>
      <c r="F29" s="91"/>
    </row>
    <row r="30" spans="1:6" x14ac:dyDescent="0.25">
      <c r="A30" s="19"/>
      <c r="B30" s="91"/>
      <c r="C30" s="91"/>
      <c r="D30" s="91"/>
      <c r="E30" s="91"/>
      <c r="F30" s="91"/>
    </row>
    <row r="31" spans="1:6" x14ac:dyDescent="0.25">
      <c r="A31" s="19"/>
      <c r="B31" s="91"/>
      <c r="C31" s="91"/>
      <c r="D31" s="91"/>
      <c r="E31" s="91"/>
      <c r="F31" s="91"/>
    </row>
    <row r="32" spans="1:6" x14ac:dyDescent="0.25">
      <c r="A32" s="19"/>
      <c r="B32" s="91"/>
      <c r="C32" s="91"/>
      <c r="D32" s="91"/>
      <c r="E32" s="91"/>
      <c r="F32" s="91"/>
    </row>
    <row r="33" spans="1:6" x14ac:dyDescent="0.25">
      <c r="A33" s="19"/>
      <c r="B33" s="91"/>
      <c r="C33" s="91"/>
      <c r="D33" s="91"/>
      <c r="E33" s="91"/>
      <c r="F33" s="91"/>
    </row>
    <row r="34" spans="1:6" x14ac:dyDescent="0.25">
      <c r="A34" s="19"/>
      <c r="B34" s="91"/>
      <c r="C34" s="91"/>
      <c r="D34" s="91"/>
      <c r="E34" s="91"/>
      <c r="F34" s="91"/>
    </row>
    <row r="35" spans="1:6" x14ac:dyDescent="0.25">
      <c r="A35" s="19"/>
      <c r="B35" s="91"/>
      <c r="C35" s="91"/>
      <c r="D35" s="91"/>
      <c r="E35" s="91"/>
      <c r="F35" s="91"/>
    </row>
    <row r="36" spans="1:6" x14ac:dyDescent="0.25">
      <c r="A36" s="19"/>
      <c r="B36" s="91"/>
      <c r="C36" s="91"/>
      <c r="D36" s="91"/>
      <c r="E36" s="91"/>
      <c r="F36" s="91"/>
    </row>
    <row r="37" spans="1:6" x14ac:dyDescent="0.25">
      <c r="A37" s="19"/>
      <c r="B37" s="91"/>
      <c r="C37" s="91"/>
      <c r="D37" s="91"/>
      <c r="E37" s="91"/>
      <c r="F37" s="91"/>
    </row>
    <row r="38" spans="1:6" x14ac:dyDescent="0.25">
      <c r="A38" s="19"/>
      <c r="B38" s="91"/>
      <c r="C38" s="91"/>
      <c r="D38" s="91"/>
      <c r="E38" s="91"/>
      <c r="F38" s="91"/>
    </row>
    <row r="39" spans="1:6" x14ac:dyDescent="0.25">
      <c r="A39" s="19"/>
      <c r="B39" s="91"/>
      <c r="C39" s="91"/>
      <c r="D39" s="91"/>
      <c r="E39" s="91"/>
      <c r="F39" s="91"/>
    </row>
    <row r="40" spans="1:6" x14ac:dyDescent="0.25">
      <c r="A40" s="19"/>
      <c r="B40" s="91"/>
      <c r="C40" s="91"/>
      <c r="D40" s="91"/>
      <c r="E40" s="91"/>
      <c r="F40" s="91"/>
    </row>
    <row r="41" spans="1:6" x14ac:dyDescent="0.25">
      <c r="A41" s="19"/>
      <c r="B41" s="91"/>
      <c r="C41" s="91"/>
      <c r="D41" s="91"/>
      <c r="E41" s="91"/>
      <c r="F41" s="91"/>
    </row>
    <row r="42" spans="1:6" x14ac:dyDescent="0.25">
      <c r="A42" s="19"/>
      <c r="B42" s="91"/>
      <c r="C42" s="91"/>
      <c r="D42" s="91"/>
      <c r="E42" s="91"/>
      <c r="F42" s="91"/>
    </row>
    <row r="43" spans="1:6" x14ac:dyDescent="0.25">
      <c r="A43" s="19"/>
      <c r="B43" s="91"/>
      <c r="C43" s="91"/>
      <c r="D43" s="91"/>
      <c r="E43" s="91"/>
      <c r="F43" s="91"/>
    </row>
    <row r="44" spans="1:6" x14ac:dyDescent="0.25">
      <c r="A44" s="19"/>
      <c r="B44" s="91"/>
      <c r="C44" s="91"/>
      <c r="D44" s="91"/>
      <c r="E44" s="91"/>
      <c r="F44" s="91"/>
    </row>
    <row r="45" spans="1:6" x14ac:dyDescent="0.25">
      <c r="A45" s="19"/>
      <c r="B45" s="91"/>
      <c r="C45" s="91"/>
      <c r="D45" s="91"/>
      <c r="E45" s="91"/>
      <c r="F45" s="91"/>
    </row>
    <row r="46" spans="1:6" x14ac:dyDescent="0.25">
      <c r="A46" s="19"/>
      <c r="B46" s="91"/>
      <c r="C46" s="91"/>
      <c r="D46" s="91"/>
      <c r="E46" s="91"/>
      <c r="F46" s="91"/>
    </row>
    <row r="47" spans="1:6" x14ac:dyDescent="0.25">
      <c r="A47" s="19"/>
      <c r="B47" s="91"/>
      <c r="C47" s="91"/>
      <c r="D47" s="91"/>
      <c r="E47" s="91"/>
      <c r="F47" s="91"/>
    </row>
    <row r="48" spans="1:6" x14ac:dyDescent="0.25">
      <c r="A48" s="19"/>
      <c r="B48" s="91"/>
      <c r="C48" s="91"/>
      <c r="D48" s="91"/>
      <c r="E48" s="91"/>
      <c r="F48" s="91"/>
    </row>
    <row r="49" spans="1:6" x14ac:dyDescent="0.25">
      <c r="A49" s="19"/>
      <c r="B49" s="91"/>
      <c r="C49" s="91"/>
      <c r="D49" s="91"/>
      <c r="E49" s="91"/>
      <c r="F49" s="91"/>
    </row>
    <row r="50" spans="1:6" x14ac:dyDescent="0.25">
      <c r="A50" s="19"/>
      <c r="B50" s="91"/>
      <c r="C50" s="91"/>
      <c r="D50" s="91"/>
      <c r="E50" s="91"/>
      <c r="F50" s="91"/>
    </row>
    <row r="51" spans="1:6" x14ac:dyDescent="0.25">
      <c r="A51" s="19"/>
      <c r="B51" s="91"/>
      <c r="C51" s="91"/>
      <c r="D51" s="91"/>
      <c r="E51" s="91"/>
      <c r="F51" s="91"/>
    </row>
    <row r="52" spans="1:6" x14ac:dyDescent="0.25">
      <c r="A52" s="19"/>
      <c r="B52" s="91"/>
      <c r="C52" s="91"/>
      <c r="D52" s="91"/>
      <c r="E52" s="91"/>
      <c r="F52" s="91"/>
    </row>
    <row r="53" spans="1:6" x14ac:dyDescent="0.25">
      <c r="A53" s="19"/>
      <c r="B53" s="91"/>
      <c r="C53" s="91"/>
      <c r="D53" s="91"/>
      <c r="E53" s="91"/>
      <c r="F53" s="91"/>
    </row>
    <row r="54" spans="1:6" x14ac:dyDescent="0.25">
      <c r="A54" s="19"/>
      <c r="B54" s="91"/>
      <c r="C54" s="91"/>
      <c r="D54" s="91"/>
      <c r="E54" s="91"/>
      <c r="F54" s="91"/>
    </row>
    <row r="55" spans="1:6" x14ac:dyDescent="0.25">
      <c r="A55" s="19"/>
      <c r="B55" s="91"/>
      <c r="C55" s="91"/>
      <c r="D55" s="91"/>
      <c r="E55" s="91"/>
      <c r="F55" s="91"/>
    </row>
    <row r="56" spans="1:6" x14ac:dyDescent="0.25">
      <c r="A56" s="19"/>
      <c r="B56" s="91"/>
      <c r="C56" s="91"/>
      <c r="D56" s="91"/>
      <c r="E56" s="91"/>
      <c r="F56" s="91"/>
    </row>
    <row r="57" spans="1:6" x14ac:dyDescent="0.25">
      <c r="A57" s="19"/>
      <c r="B57" s="91"/>
      <c r="C57" s="91"/>
      <c r="D57" s="91"/>
      <c r="E57" s="91"/>
      <c r="F57" s="91"/>
    </row>
    <row r="58" spans="1:6" x14ac:dyDescent="0.25">
      <c r="A58" s="19"/>
      <c r="B58" s="91"/>
      <c r="C58" s="91"/>
      <c r="D58" s="91"/>
      <c r="E58" s="91"/>
      <c r="F58" s="91"/>
    </row>
    <row r="59" spans="1:6" x14ac:dyDescent="0.25">
      <c r="A59" s="19"/>
      <c r="B59" s="91"/>
      <c r="C59" s="91"/>
      <c r="D59" s="91"/>
      <c r="E59" s="91"/>
      <c r="F59" s="91"/>
    </row>
    <row r="60" spans="1:6" x14ac:dyDescent="0.25">
      <c r="A60" s="19"/>
      <c r="B60" s="91"/>
      <c r="C60" s="91"/>
      <c r="D60" s="91"/>
      <c r="E60" s="91"/>
      <c r="F60" s="91"/>
    </row>
    <row r="61" spans="1:6" x14ac:dyDescent="0.25">
      <c r="A61" s="19"/>
      <c r="B61" s="91"/>
      <c r="C61" s="91"/>
      <c r="D61" s="91"/>
      <c r="E61" s="91"/>
      <c r="F61" s="91"/>
    </row>
    <row r="62" spans="1:6" x14ac:dyDescent="0.25">
      <c r="A62" s="19"/>
      <c r="B62" s="91"/>
      <c r="C62" s="91"/>
      <c r="D62" s="91"/>
      <c r="E62" s="91"/>
      <c r="F62" s="91"/>
    </row>
    <row r="63" spans="1:6" x14ac:dyDescent="0.25">
      <c r="A63" s="19"/>
      <c r="B63" s="91"/>
      <c r="C63" s="91"/>
      <c r="D63" s="91"/>
      <c r="E63" s="91"/>
      <c r="F63" s="91"/>
    </row>
    <row r="64" spans="1:6" x14ac:dyDescent="0.25">
      <c r="A64" s="19"/>
      <c r="B64" s="91"/>
      <c r="C64" s="91"/>
      <c r="D64" s="91"/>
      <c r="E64" s="91"/>
      <c r="F64" s="91"/>
    </row>
    <row r="65" spans="1:6" x14ac:dyDescent="0.25">
      <c r="A65" s="19"/>
      <c r="B65" s="91"/>
      <c r="C65" s="91"/>
      <c r="D65" s="91"/>
      <c r="E65" s="91"/>
      <c r="F65" s="91"/>
    </row>
    <row r="66" spans="1:6" x14ac:dyDescent="0.25">
      <c r="A66" s="19"/>
      <c r="B66" s="91"/>
      <c r="C66" s="91"/>
      <c r="D66" s="91"/>
      <c r="E66" s="91"/>
      <c r="F66" s="91"/>
    </row>
    <row r="67" spans="1:6" x14ac:dyDescent="0.25">
      <c r="A67" s="19"/>
      <c r="B67" s="91"/>
      <c r="C67" s="91"/>
      <c r="D67" s="91"/>
      <c r="E67" s="91"/>
      <c r="F67" s="91"/>
    </row>
    <row r="68" spans="1:6" x14ac:dyDescent="0.25">
      <c r="A68" s="19"/>
      <c r="B68" s="91"/>
      <c r="C68" s="91"/>
      <c r="D68" s="91"/>
      <c r="E68" s="91"/>
      <c r="F68" s="91"/>
    </row>
    <row r="69" spans="1:6" x14ac:dyDescent="0.25">
      <c r="A69" s="19"/>
      <c r="B69" s="91"/>
      <c r="C69" s="91"/>
      <c r="D69" s="91"/>
      <c r="E69" s="91"/>
      <c r="F69" s="91"/>
    </row>
    <row r="70" spans="1:6" x14ac:dyDescent="0.25">
      <c r="A70" s="19"/>
      <c r="B70" s="91"/>
      <c r="C70" s="91"/>
      <c r="D70" s="91"/>
      <c r="E70" s="91"/>
      <c r="F70" s="91"/>
    </row>
    <row r="71" spans="1:6" x14ac:dyDescent="0.25">
      <c r="A71" s="19"/>
      <c r="B71" s="91"/>
      <c r="C71" s="91"/>
      <c r="D71" s="91"/>
      <c r="E71" s="91"/>
      <c r="F71" s="91"/>
    </row>
    <row r="72" spans="1:6" x14ac:dyDescent="0.25">
      <c r="A72" s="19"/>
      <c r="B72" s="91"/>
      <c r="C72" s="91"/>
      <c r="D72" s="91"/>
      <c r="E72" s="91"/>
      <c r="F72" s="91"/>
    </row>
    <row r="73" spans="1:6" x14ac:dyDescent="0.25">
      <c r="A73" s="19"/>
      <c r="B73" s="91"/>
      <c r="C73" s="91"/>
      <c r="D73" s="91"/>
      <c r="E73" s="91"/>
      <c r="F73" s="91"/>
    </row>
    <row r="74" spans="1:6" x14ac:dyDescent="0.25">
      <c r="A74" s="27"/>
      <c r="B74" s="27"/>
      <c r="C74" s="27"/>
      <c r="D74" s="27"/>
      <c r="E74" s="27"/>
      <c r="F74" s="27"/>
    </row>
    <row r="75" spans="1:6" ht="51.75" customHeight="1" x14ac:dyDescent="0.25">
      <c r="A75" s="118" t="s">
        <v>505</v>
      </c>
      <c r="B75" s="118"/>
      <c r="C75" s="118"/>
      <c r="D75" s="118"/>
      <c r="E75" s="118"/>
      <c r="F75" s="118"/>
    </row>
    <row r="76" spans="1:6" x14ac:dyDescent="0.25">
      <c r="A76" s="119" t="s">
        <v>216</v>
      </c>
      <c r="B76" s="120" t="str">
        <f>B3&amp;" Yılı Bilimsel Araştırma Proje Sayısı"</f>
        <v>2023 Yılı Bilimsel Araştırma Proje Sayısı</v>
      </c>
      <c r="C76" s="120"/>
      <c r="D76" s="120"/>
      <c r="E76" s="121"/>
      <c r="F76" s="104" t="s">
        <v>471</v>
      </c>
    </row>
    <row r="77" spans="1:6" ht="26.4" x14ac:dyDescent="0.25">
      <c r="A77" s="119"/>
      <c r="B77" s="47" t="s">
        <v>443</v>
      </c>
      <c r="C77" s="8" t="s">
        <v>217</v>
      </c>
      <c r="D77" s="47" t="s">
        <v>444</v>
      </c>
      <c r="E77" s="48" t="s">
        <v>218</v>
      </c>
      <c r="F77" s="110"/>
    </row>
    <row r="78" spans="1:6" x14ac:dyDescent="0.25">
      <c r="A78" s="36" t="s">
        <v>219</v>
      </c>
      <c r="B78" s="49"/>
      <c r="C78" s="49"/>
      <c r="D78" s="49"/>
      <c r="E78" s="49"/>
      <c r="F78" s="50"/>
    </row>
    <row r="79" spans="1:6" x14ac:dyDescent="0.25">
      <c r="A79" s="36" t="s">
        <v>220</v>
      </c>
      <c r="B79" s="49"/>
      <c r="C79" s="49"/>
      <c r="D79" s="49"/>
      <c r="E79" s="49"/>
      <c r="F79" s="50"/>
    </row>
    <row r="80" spans="1:6" x14ac:dyDescent="0.25">
      <c r="A80" s="36" t="s">
        <v>221</v>
      </c>
      <c r="B80" s="49"/>
      <c r="C80" s="49"/>
      <c r="D80" s="49"/>
      <c r="E80" s="49"/>
      <c r="F80" s="50"/>
    </row>
    <row r="81" spans="1:6" x14ac:dyDescent="0.25">
      <c r="A81" s="36" t="s">
        <v>222</v>
      </c>
      <c r="B81" s="49"/>
      <c r="C81" s="49"/>
      <c r="D81" s="49"/>
      <c r="E81" s="49"/>
      <c r="F81" s="50"/>
    </row>
    <row r="82" spans="1:6" x14ac:dyDescent="0.25">
      <c r="A82" s="36" t="s">
        <v>223</v>
      </c>
      <c r="B82" s="49"/>
      <c r="C82" s="49"/>
      <c r="D82" s="49"/>
      <c r="E82" s="49"/>
      <c r="F82" s="50"/>
    </row>
    <row r="83" spans="1:6" x14ac:dyDescent="0.25">
      <c r="A83" s="36" t="s">
        <v>224</v>
      </c>
      <c r="B83" s="49"/>
      <c r="C83" s="49"/>
      <c r="D83" s="49"/>
      <c r="E83" s="49"/>
      <c r="F83" s="50"/>
    </row>
    <row r="84" spans="1:6" x14ac:dyDescent="0.25">
      <c r="A84" s="36" t="s">
        <v>225</v>
      </c>
      <c r="B84" s="49"/>
      <c r="C84" s="49"/>
      <c r="D84" s="49"/>
      <c r="E84" s="49"/>
      <c r="F84" s="50"/>
    </row>
    <row r="85" spans="1:6" x14ac:dyDescent="0.25">
      <c r="A85" s="36" t="s">
        <v>226</v>
      </c>
      <c r="B85" s="49"/>
      <c r="C85" s="49"/>
      <c r="D85" s="49"/>
      <c r="E85" s="49"/>
      <c r="F85" s="50"/>
    </row>
    <row r="86" spans="1:6" x14ac:dyDescent="0.25">
      <c r="A86" s="36" t="s">
        <v>227</v>
      </c>
      <c r="B86" s="49"/>
      <c r="C86" s="49"/>
      <c r="D86" s="49"/>
      <c r="E86" s="49"/>
      <c r="F86" s="50"/>
    </row>
    <row r="87" spans="1:6" x14ac:dyDescent="0.25">
      <c r="A87" s="36" t="s">
        <v>95</v>
      </c>
      <c r="B87" s="49"/>
      <c r="C87" s="49"/>
      <c r="D87" s="49"/>
      <c r="E87" s="49"/>
      <c r="F87" s="50"/>
    </row>
    <row r="88" spans="1:6" x14ac:dyDescent="0.25">
      <c r="A88" s="51" t="s">
        <v>228</v>
      </c>
      <c r="B88" s="52">
        <f>SUM(B78:B87)</f>
        <v>0</v>
      </c>
      <c r="C88" s="52">
        <f t="shared" ref="C88:F88" si="0">SUM(C78:C87)</f>
        <v>0</v>
      </c>
      <c r="D88" s="52">
        <f t="shared" si="0"/>
        <v>0</v>
      </c>
      <c r="E88" s="52">
        <f t="shared" si="0"/>
        <v>0</v>
      </c>
      <c r="F88" s="53">
        <f t="shared" si="0"/>
        <v>0</v>
      </c>
    </row>
  </sheetData>
  <sheetProtection algorithmName="SHA-512" hashValue="Y1hd5OWugUMUlrz6zVfm6pYl7AWBJeEsajXrIu9SBd+4M4d4XsQ2U5Kob0hochvcGTTtznnI5blTbf7tEsTb6Q==" saltValue="7vTYiXDSVmfzKzVTk11b2g==" spinCount="100000" sheet="1" objects="1" scenarios="1" selectLockedCells="1"/>
  <mergeCells count="112">
    <mergeCell ref="D67:F67"/>
    <mergeCell ref="D68:F68"/>
    <mergeCell ref="D69:F69"/>
    <mergeCell ref="D62:F62"/>
    <mergeCell ref="D63:F63"/>
    <mergeCell ref="D64:F64"/>
    <mergeCell ref="D65:F65"/>
    <mergeCell ref="D66:F66"/>
    <mergeCell ref="D57:F57"/>
    <mergeCell ref="D58:F58"/>
    <mergeCell ref="D59:F59"/>
    <mergeCell ref="D60:F60"/>
    <mergeCell ref="D61:F61"/>
    <mergeCell ref="D52:F52"/>
    <mergeCell ref="D53:F53"/>
    <mergeCell ref="D54:F54"/>
    <mergeCell ref="D55:F55"/>
    <mergeCell ref="D56:F56"/>
    <mergeCell ref="D47:F47"/>
    <mergeCell ref="D48:F48"/>
    <mergeCell ref="D49:F49"/>
    <mergeCell ref="D50:F50"/>
    <mergeCell ref="D51:F51"/>
    <mergeCell ref="D42:F42"/>
    <mergeCell ref="D43:F43"/>
    <mergeCell ref="D44:F44"/>
    <mergeCell ref="D45:F45"/>
    <mergeCell ref="D46:F46"/>
    <mergeCell ref="D37:F37"/>
    <mergeCell ref="D38:F38"/>
    <mergeCell ref="D39:F39"/>
    <mergeCell ref="D40:F40"/>
    <mergeCell ref="D41:F41"/>
    <mergeCell ref="B66:C66"/>
    <mergeCell ref="B67:C67"/>
    <mergeCell ref="B68:C68"/>
    <mergeCell ref="B69:C69"/>
    <mergeCell ref="D25:F25"/>
    <mergeCell ref="D26:F26"/>
    <mergeCell ref="D27:F27"/>
    <mergeCell ref="D28:F28"/>
    <mergeCell ref="D29:F29"/>
    <mergeCell ref="D30:F30"/>
    <mergeCell ref="D31:F31"/>
    <mergeCell ref="D32:F32"/>
    <mergeCell ref="D33:F33"/>
    <mergeCell ref="D34:F34"/>
    <mergeCell ref="D35:F35"/>
    <mergeCell ref="D36:F36"/>
    <mergeCell ref="B61:C61"/>
    <mergeCell ref="B62:C62"/>
    <mergeCell ref="B63:C63"/>
    <mergeCell ref="B64:C64"/>
    <mergeCell ref="B65:C65"/>
    <mergeCell ref="B56:C56"/>
    <mergeCell ref="B57:C57"/>
    <mergeCell ref="B58:C58"/>
    <mergeCell ref="B59:C59"/>
    <mergeCell ref="B60:C60"/>
    <mergeCell ref="B51:C51"/>
    <mergeCell ref="B52:C52"/>
    <mergeCell ref="B53:C53"/>
    <mergeCell ref="B54:C54"/>
    <mergeCell ref="B55:C55"/>
    <mergeCell ref="B46:C46"/>
    <mergeCell ref="B47:C47"/>
    <mergeCell ref="B48:C48"/>
    <mergeCell ref="B49:C49"/>
    <mergeCell ref="B50:C50"/>
    <mergeCell ref="B41:C41"/>
    <mergeCell ref="B42:C42"/>
    <mergeCell ref="B43:C43"/>
    <mergeCell ref="B44:C44"/>
    <mergeCell ref="B45:C45"/>
    <mergeCell ref="B36:C36"/>
    <mergeCell ref="B37:C37"/>
    <mergeCell ref="B38:C38"/>
    <mergeCell ref="B39:C39"/>
    <mergeCell ref="B40:C40"/>
    <mergeCell ref="A5:F5"/>
    <mergeCell ref="A22:F22"/>
    <mergeCell ref="B25:C25"/>
    <mergeCell ref="B1:F1"/>
    <mergeCell ref="B2:F2"/>
    <mergeCell ref="B3:F3"/>
    <mergeCell ref="B28:C28"/>
    <mergeCell ref="B29:C29"/>
    <mergeCell ref="B30:C30"/>
    <mergeCell ref="A75:F75"/>
    <mergeCell ref="A76:A77"/>
    <mergeCell ref="B76:E76"/>
    <mergeCell ref="F76:F77"/>
    <mergeCell ref="A16:B16"/>
    <mergeCell ref="B71:C71"/>
    <mergeCell ref="B72:C72"/>
    <mergeCell ref="B73:C73"/>
    <mergeCell ref="D70:F70"/>
    <mergeCell ref="D71:F71"/>
    <mergeCell ref="D72:F72"/>
    <mergeCell ref="D73:F73"/>
    <mergeCell ref="B23:C23"/>
    <mergeCell ref="B24:C24"/>
    <mergeCell ref="D23:F23"/>
    <mergeCell ref="B31:C31"/>
    <mergeCell ref="B32:C32"/>
    <mergeCell ref="B33:C33"/>
    <mergeCell ref="B34:C34"/>
    <mergeCell ref="B35:C35"/>
    <mergeCell ref="D24:F24"/>
    <mergeCell ref="B70:C70"/>
    <mergeCell ref="B26:C26"/>
    <mergeCell ref="B27:C27"/>
  </mergeCells>
  <dataValidations count="2">
    <dataValidation type="whole" operator="greaterThanOrEqual" allowBlank="1" showInputMessage="1" showErrorMessage="1" errorTitle="Hatalı Veri Girişi" error="Bu alana bir pozitif tamsayı girişi yapınız." sqref="B7:B15 B17:B20 B78:E87" xr:uid="{785228A3-ED5E-41BB-A51D-C12F6041E12A}">
      <formula1>0</formula1>
    </dataValidation>
    <dataValidation type="decimal" operator="greaterThanOrEqual" allowBlank="1" showInputMessage="1" showErrorMessage="1" errorTitle="Hatalı Veri Girişi" error="Bu alana bir pozitif reel sayı girişi yapınız." sqref="F78:F87" xr:uid="{CCEF6CF7-A65C-48A1-AD3E-5E454EAB85D8}">
      <formula1>0</formula1>
    </dataValidation>
  </dataValidations>
  <pageMargins left="0.39370078740157483" right="0.23622047244094488" top="0.74803149606299213" bottom="0.74803149606299213" header="0.31496062992125984" footer="0.31496062992125984"/>
  <pageSetup paperSize="9" scale="93" fitToHeight="0" orientation="portrait" r:id="rId1"/>
  <headerFooter>
    <oddFooter>&amp;L© Copyright Ağustos 2023, Prof. Dr. İsmail KARAOĞLAN - Tüm Hakları Saklıdır
Bilgi için: kalitekoordinatorlugu@ktun.edu.tr &amp;R&amp;P / &amp;N
Oluşturulma Tarihi: &amp;D</oddFooter>
  </headerFooter>
  <rowBreaks count="2" manualBreakCount="2">
    <brk id="21" max="5" man="1"/>
    <brk id="74"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4BF86-68B9-4B79-A16F-E3CD258F690A}">
  <dimension ref="A1:B3"/>
  <sheetViews>
    <sheetView zoomScale="145" zoomScaleNormal="145" workbookViewId="0">
      <selection activeCell="B3" sqref="B3"/>
    </sheetView>
  </sheetViews>
  <sheetFormatPr defaultColWidth="9.109375" defaultRowHeight="14.4" x14ac:dyDescent="0.3"/>
  <cols>
    <col min="1" max="1" width="11.88671875" style="5" bestFit="1" customWidth="1"/>
    <col min="2" max="2" width="74.5546875" style="5" customWidth="1"/>
    <col min="3" max="16384" width="9.109375" style="5"/>
  </cols>
  <sheetData>
    <row r="1" spans="1:2" x14ac:dyDescent="0.3">
      <c r="A1" s="1" t="s">
        <v>332</v>
      </c>
      <c r="B1" s="4" t="s">
        <v>352</v>
      </c>
    </row>
    <row r="2" spans="1:2" x14ac:dyDescent="0.3">
      <c r="A2" s="1" t="s">
        <v>333</v>
      </c>
      <c r="B2" s="4" t="s">
        <v>397</v>
      </c>
    </row>
    <row r="3" spans="1:2" x14ac:dyDescent="0.3">
      <c r="A3" s="1" t="s">
        <v>448</v>
      </c>
      <c r="B3" s="4">
        <v>2023</v>
      </c>
    </row>
  </sheetData>
  <sheetProtection algorithmName="SHA-512" hashValue="HPg+BVCHT3O7oPOjlnKJRs8feZBOMJX3UcV2ATmtDBwUvgvu41cmr7UPQQVQREBRfOtcaVHwn2WQtPJv0TPcnQ==" saltValue="tmfBbRFyXUm4z6IMGMv0Jg==" spinCount="100000" sheet="1" objects="1" scenarios="1" selectLockedCells="1"/>
  <dataValidations count="1">
    <dataValidation type="list" showInputMessage="1" showErrorMessage="1" errorTitle="Hatalı Veri Girişi" error="Lütfen yıl bilgisi giriniz..." sqref="B3" xr:uid="{FEA57A7C-199A-4670-8016-881F053D0CB7}">
      <formula1>"2021,2022,2023,2024,2025,2026,2027,2028,2029,2030,2031,2032,2033,2034,2035,2036,2037,2038,2039,2040"</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1AB4362F-4648-4BF6-8E4D-E06C9150CAD4}">
          <x14:formula1>
            <xm:f>'Data (Birim)'!$A$1:$G$1</xm:f>
          </x14:formula1>
          <xm:sqref>B1</xm:sqref>
        </x14:dataValidation>
        <x14:dataValidation type="list" allowBlank="1" showInputMessage="1" showErrorMessage="1" xr:uid="{2585A9A0-5C1F-4238-BCB1-2FA304A6B0A6}">
          <x14:formula1>
            <xm:f>OFFSET('Data (Birim)'!$A$1,1,MATCH($B1,'Data (Birim)'!$A$1:$G$1,0)-1,COUNTA(OFFSET('Data (Birim)'!$A$1,1,MATCH($B1,'Data (Birim)'!$A$1:$G$1,0)-1,100,1)),1)</xm:f>
          </x14:formula1>
          <xm:sqref>B2</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C20"/>
  <sheetViews>
    <sheetView zoomScaleNormal="100" workbookViewId="0">
      <selection activeCell="B7" sqref="B7"/>
    </sheetView>
  </sheetViews>
  <sheetFormatPr defaultColWidth="9.109375" defaultRowHeight="13.2" x14ac:dyDescent="0.25"/>
  <cols>
    <col min="1" max="1" width="33.109375" style="14" customWidth="1"/>
    <col min="2" max="2" width="75.44140625" style="14" customWidth="1"/>
    <col min="3" max="16384" width="9.109375" style="14"/>
  </cols>
  <sheetData>
    <row r="1" spans="1:3" ht="15.9" customHeight="1" x14ac:dyDescent="0.25">
      <c r="A1" s="6" t="s">
        <v>447</v>
      </c>
      <c r="B1" s="66" t="str">
        <f>IF('Birim Bilgileri'!B1&lt;&gt;"",'Birim Bilgileri'!B1,"")</f>
        <v>Teknik Bilimler Meslek Yüksekokulu</v>
      </c>
    </row>
    <row r="2" spans="1:3" ht="15.75" customHeight="1" x14ac:dyDescent="0.25">
      <c r="A2" s="6" t="s">
        <v>446</v>
      </c>
      <c r="B2" s="66" t="str">
        <f>IF('Birim Bilgileri'!B2&lt;&gt;"",'Birim Bilgileri'!B2,"")</f>
        <v>Makine ve Metal Teknolojileri Bölümü</v>
      </c>
      <c r="C2" s="14" t="s">
        <v>470</v>
      </c>
    </row>
    <row r="3" spans="1:3" ht="15.9" customHeight="1" x14ac:dyDescent="0.25">
      <c r="A3" s="6" t="s">
        <v>445</v>
      </c>
      <c r="B3" s="66">
        <f>IF('Birim Bilgileri'!B3&lt;&gt;"",'Birim Bilgileri'!B3,"")</f>
        <v>2023</v>
      </c>
    </row>
    <row r="4" spans="1:3" x14ac:dyDescent="0.25">
      <c r="A4" s="117"/>
      <c r="B4" s="117"/>
    </row>
    <row r="5" spans="1:3" ht="19.5" customHeight="1" x14ac:dyDescent="0.25">
      <c r="A5" s="85" t="s">
        <v>506</v>
      </c>
      <c r="B5" s="85"/>
    </row>
    <row r="6" spans="1:3" x14ac:dyDescent="0.25">
      <c r="A6" s="9" t="s">
        <v>229</v>
      </c>
      <c r="B6" s="8" t="str">
        <f>B3 &amp; " Yılı içinde Kalite Faaliyeti Sayısı"</f>
        <v>2023 Yılı içinde Kalite Faaliyeti Sayısı</v>
      </c>
    </row>
    <row r="7" spans="1:3" ht="26.4" x14ac:dyDescent="0.25">
      <c r="A7" s="9" t="s">
        <v>230</v>
      </c>
      <c r="B7" s="49"/>
    </row>
    <row r="8" spans="1:3" x14ac:dyDescent="0.25">
      <c r="A8" s="9" t="s">
        <v>231</v>
      </c>
      <c r="B8" s="49"/>
    </row>
    <row r="9" spans="1:3" x14ac:dyDescent="0.25">
      <c r="A9" s="9" t="s">
        <v>232</v>
      </c>
      <c r="B9" s="49">
        <v>1</v>
      </c>
    </row>
    <row r="10" spans="1:3" x14ac:dyDescent="0.25">
      <c r="A10" s="9" t="s">
        <v>233</v>
      </c>
      <c r="B10" s="49"/>
    </row>
    <row r="11" spans="1:3" ht="26.4" x14ac:dyDescent="0.25">
      <c r="A11" s="9" t="s">
        <v>234</v>
      </c>
      <c r="B11" s="49"/>
    </row>
    <row r="12" spans="1:3" ht="26.4" x14ac:dyDescent="0.25">
      <c r="A12" s="9" t="s">
        <v>235</v>
      </c>
      <c r="B12" s="49"/>
    </row>
    <row r="13" spans="1:3" x14ac:dyDescent="0.25">
      <c r="A13" s="124" t="s">
        <v>236</v>
      </c>
      <c r="B13" s="125"/>
    </row>
    <row r="14" spans="1:3" x14ac:dyDescent="0.25">
      <c r="A14" s="56" t="s">
        <v>563</v>
      </c>
      <c r="B14" s="49">
        <v>1</v>
      </c>
    </row>
    <row r="15" spans="1:3" x14ac:dyDescent="0.25">
      <c r="A15" s="56" t="s">
        <v>562</v>
      </c>
      <c r="B15" s="49">
        <v>1</v>
      </c>
    </row>
    <row r="16" spans="1:3" x14ac:dyDescent="0.25">
      <c r="A16" s="56"/>
      <c r="B16" s="49"/>
    </row>
    <row r="17" spans="1:2" x14ac:dyDescent="0.25">
      <c r="A17" s="56"/>
      <c r="B17" s="49"/>
    </row>
    <row r="18" spans="1:2" x14ac:dyDescent="0.25">
      <c r="A18" s="56"/>
      <c r="B18" s="49"/>
    </row>
    <row r="19" spans="1:2" x14ac:dyDescent="0.25">
      <c r="A19" s="57" t="s">
        <v>228</v>
      </c>
      <c r="B19" s="52">
        <f>SUM(B14:B18,B7:B12)</f>
        <v>3</v>
      </c>
    </row>
    <row r="20" spans="1:2" ht="26.25" customHeight="1" x14ac:dyDescent="0.25">
      <c r="A20" s="126" t="s">
        <v>237</v>
      </c>
      <c r="B20" s="126"/>
    </row>
  </sheetData>
  <sheetProtection algorithmName="SHA-512" hashValue="uktk1A2C7dCzA0sCA9Ffq4veQxfCRZTee3piYJws5ev4DX4W0h0AekkuNBLkXMCIut0fQtEvEPiqc+BZTGRFRQ==" saltValue="PiCHRebQdOnnqcXwqmdivw==" spinCount="100000" sheet="1" objects="1" scenarios="1" selectLockedCells="1"/>
  <mergeCells count="4">
    <mergeCell ref="A13:B13"/>
    <mergeCell ref="A5:B5"/>
    <mergeCell ref="A4:B4"/>
    <mergeCell ref="A20:B20"/>
  </mergeCells>
  <dataValidations count="1">
    <dataValidation type="whole" operator="greaterThanOrEqual" allowBlank="1" showInputMessage="1" showErrorMessage="1" errorTitle="Hatalı Veri Girişi" error="Bu alana bir pozitif tamsayı girişi yapınız." sqref="B7:B12 B14:B18" xr:uid="{BD189417-C382-4813-9CBD-C147B0D71760}">
      <formula1>0</formula1>
    </dataValidation>
  </dataValidations>
  <pageMargins left="0.39370078740157483" right="0.23622047244094488" top="0.74803149606299213" bottom="0.74803149606299213" header="0.31496062992125984" footer="0.31496062992125984"/>
  <pageSetup paperSize="9" scale="89"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H56"/>
  <sheetViews>
    <sheetView zoomScaleNormal="100" workbookViewId="0">
      <selection activeCell="G53" sqref="G53"/>
    </sheetView>
  </sheetViews>
  <sheetFormatPr defaultColWidth="9.109375" defaultRowHeight="13.2" x14ac:dyDescent="0.25"/>
  <cols>
    <col min="1" max="1" width="16.6640625" style="14" customWidth="1"/>
    <col min="2" max="2" width="10.33203125" style="14" customWidth="1"/>
    <col min="3" max="3" width="10.88671875" style="14" customWidth="1"/>
    <col min="4" max="8" width="12.5546875" style="14" customWidth="1"/>
    <col min="9" max="16384" width="9.109375" style="14"/>
  </cols>
  <sheetData>
    <row r="1" spans="1:8" ht="15.9" customHeight="1" x14ac:dyDescent="0.25">
      <c r="A1" s="97" t="s">
        <v>447</v>
      </c>
      <c r="B1" s="97"/>
      <c r="C1" s="68" t="str">
        <f>IF('Birim Bilgileri'!B1&lt;&gt;"",'Birim Bilgileri'!B1,"")</f>
        <v>Teknik Bilimler Meslek Yüksekokulu</v>
      </c>
      <c r="D1" s="68"/>
      <c r="E1" s="68"/>
      <c r="F1" s="68"/>
      <c r="G1" s="68"/>
      <c r="H1" s="68"/>
    </row>
    <row r="2" spans="1:8" ht="15.9" customHeight="1" x14ac:dyDescent="0.25">
      <c r="A2" s="97" t="s">
        <v>446</v>
      </c>
      <c r="B2" s="97"/>
      <c r="C2" s="68" t="str">
        <f>IF('Birim Bilgileri'!B2&lt;&gt;"",'Birim Bilgileri'!B2,"")</f>
        <v>Makine ve Metal Teknolojileri Bölümü</v>
      </c>
      <c r="D2" s="68"/>
      <c r="E2" s="68"/>
      <c r="F2" s="68"/>
      <c r="G2" s="68"/>
      <c r="H2" s="68"/>
    </row>
    <row r="3" spans="1:8" ht="15.9" customHeight="1" x14ac:dyDescent="0.25">
      <c r="A3" s="97" t="s">
        <v>445</v>
      </c>
      <c r="B3" s="97"/>
      <c r="C3" s="68">
        <f>IF('Birim Bilgileri'!B3&lt;&gt;"",'Birim Bilgileri'!B3,"")</f>
        <v>2023</v>
      </c>
      <c r="D3" s="68"/>
      <c r="E3" s="68"/>
      <c r="F3" s="68"/>
      <c r="G3" s="68"/>
      <c r="H3" s="68"/>
    </row>
    <row r="4" spans="1:8" x14ac:dyDescent="0.25">
      <c r="A4" s="127"/>
      <c r="B4" s="127"/>
      <c r="C4" s="127"/>
      <c r="D4" s="127"/>
      <c r="E4" s="127"/>
      <c r="F4" s="127"/>
      <c r="G4" s="127"/>
      <c r="H4" s="127"/>
    </row>
    <row r="5" spans="1:8" x14ac:dyDescent="0.25">
      <c r="A5" s="82" t="s">
        <v>507</v>
      </c>
      <c r="B5" s="82"/>
      <c r="C5" s="82"/>
      <c r="D5" s="82"/>
      <c r="E5" s="82"/>
      <c r="F5" s="82"/>
      <c r="G5" s="82"/>
      <c r="H5" s="82"/>
    </row>
    <row r="6" spans="1:8" x14ac:dyDescent="0.25">
      <c r="A6" s="69" t="s">
        <v>451</v>
      </c>
      <c r="B6" s="69"/>
      <c r="C6" s="128"/>
      <c r="D6" s="128"/>
      <c r="E6" s="128"/>
      <c r="F6" s="128"/>
      <c r="G6" s="128"/>
      <c r="H6" s="128"/>
    </row>
    <row r="7" spans="1:8" x14ac:dyDescent="0.25">
      <c r="A7" s="69" t="s">
        <v>452</v>
      </c>
      <c r="B7" s="69"/>
      <c r="C7" s="128"/>
      <c r="D7" s="128"/>
      <c r="E7" s="128"/>
      <c r="F7" s="128"/>
      <c r="G7" s="128"/>
      <c r="H7" s="128"/>
    </row>
    <row r="8" spans="1:8" x14ac:dyDescent="0.25">
      <c r="A8" s="130"/>
      <c r="B8" s="130"/>
      <c r="C8" s="130"/>
      <c r="D8" s="130"/>
      <c r="E8" s="130"/>
      <c r="F8" s="130"/>
      <c r="G8" s="130"/>
      <c r="H8" s="130"/>
    </row>
    <row r="9" spans="1:8" ht="25.5" customHeight="1" x14ac:dyDescent="0.25">
      <c r="A9" s="70" t="s">
        <v>238</v>
      </c>
      <c r="B9" s="70" t="s">
        <v>450</v>
      </c>
      <c r="C9" s="70"/>
      <c r="D9" s="70" t="s">
        <v>516</v>
      </c>
      <c r="E9" s="70"/>
      <c r="F9" s="70"/>
      <c r="G9" s="70" t="s">
        <v>517</v>
      </c>
      <c r="H9" s="70"/>
    </row>
    <row r="10" spans="1:8" x14ac:dyDescent="0.25">
      <c r="A10" s="70"/>
      <c r="B10" s="70"/>
      <c r="C10" s="70"/>
      <c r="D10" s="8" t="s">
        <v>239</v>
      </c>
      <c r="E10" s="8" t="s">
        <v>240</v>
      </c>
      <c r="F10" s="8" t="s">
        <v>515</v>
      </c>
      <c r="G10" s="8" t="s">
        <v>241</v>
      </c>
      <c r="H10" s="8" t="s">
        <v>242</v>
      </c>
    </row>
    <row r="11" spans="1:8" ht="26.4" x14ac:dyDescent="0.25">
      <c r="A11" s="10" t="s">
        <v>564</v>
      </c>
      <c r="B11" s="80" t="s">
        <v>565</v>
      </c>
      <c r="C11" s="80"/>
      <c r="D11" s="10" t="s">
        <v>622</v>
      </c>
      <c r="E11" s="10"/>
      <c r="F11" s="10"/>
      <c r="G11" s="10" t="s">
        <v>622</v>
      </c>
      <c r="H11" s="10"/>
    </row>
    <row r="12" spans="1:8" ht="26.4" x14ac:dyDescent="0.25">
      <c r="A12" s="10" t="s">
        <v>566</v>
      </c>
      <c r="B12" s="80" t="s">
        <v>567</v>
      </c>
      <c r="C12" s="80"/>
      <c r="D12" s="10" t="s">
        <v>622</v>
      </c>
      <c r="E12" s="10"/>
      <c r="F12" s="10"/>
      <c r="G12" s="10" t="s">
        <v>622</v>
      </c>
      <c r="H12" s="10"/>
    </row>
    <row r="13" spans="1:8" ht="26.4" x14ac:dyDescent="0.25">
      <c r="A13" s="10" t="s">
        <v>568</v>
      </c>
      <c r="B13" s="80" t="s">
        <v>569</v>
      </c>
      <c r="C13" s="80"/>
      <c r="D13" s="10" t="s">
        <v>622</v>
      </c>
      <c r="E13" s="10"/>
      <c r="F13" s="10"/>
      <c r="G13" s="10" t="s">
        <v>622</v>
      </c>
      <c r="H13" s="10"/>
    </row>
    <row r="14" spans="1:8" ht="26.4" x14ac:dyDescent="0.25">
      <c r="A14" s="10" t="s">
        <v>570</v>
      </c>
      <c r="B14" s="80" t="s">
        <v>571</v>
      </c>
      <c r="C14" s="80"/>
      <c r="D14" s="10" t="s">
        <v>622</v>
      </c>
      <c r="E14" s="10"/>
      <c r="F14" s="10"/>
      <c r="G14" s="10" t="s">
        <v>622</v>
      </c>
      <c r="H14" s="10"/>
    </row>
    <row r="15" spans="1:8" ht="26.4" x14ac:dyDescent="0.25">
      <c r="A15" s="10" t="s">
        <v>570</v>
      </c>
      <c r="B15" s="80" t="s">
        <v>572</v>
      </c>
      <c r="C15" s="80"/>
      <c r="D15" s="10" t="s">
        <v>622</v>
      </c>
      <c r="E15" s="10"/>
      <c r="F15" s="10"/>
      <c r="G15" s="10" t="s">
        <v>622</v>
      </c>
      <c r="H15" s="10"/>
    </row>
    <row r="16" spans="1:8" ht="26.4" x14ac:dyDescent="0.25">
      <c r="A16" s="10" t="s">
        <v>573</v>
      </c>
      <c r="B16" s="80" t="s">
        <v>574</v>
      </c>
      <c r="C16" s="80"/>
      <c r="D16" s="10" t="s">
        <v>622</v>
      </c>
      <c r="E16" s="10"/>
      <c r="F16" s="10"/>
      <c r="G16" s="10" t="s">
        <v>622</v>
      </c>
      <c r="H16" s="10"/>
    </row>
    <row r="17" spans="1:8" ht="26.4" x14ac:dyDescent="0.25">
      <c r="A17" s="10" t="s">
        <v>566</v>
      </c>
      <c r="B17" s="80" t="s">
        <v>575</v>
      </c>
      <c r="C17" s="80"/>
      <c r="D17" s="10" t="s">
        <v>622</v>
      </c>
      <c r="E17" s="10"/>
      <c r="F17" s="10"/>
      <c r="G17" s="10" t="s">
        <v>622</v>
      </c>
      <c r="H17" s="10"/>
    </row>
    <row r="18" spans="1:8" ht="26.4" x14ac:dyDescent="0.25">
      <c r="A18" s="10" t="s">
        <v>573</v>
      </c>
      <c r="B18" s="80" t="s">
        <v>576</v>
      </c>
      <c r="C18" s="80"/>
      <c r="D18" s="10" t="s">
        <v>622</v>
      </c>
      <c r="E18" s="10"/>
      <c r="F18" s="10"/>
      <c r="G18" s="10" t="s">
        <v>622</v>
      </c>
      <c r="H18" s="10"/>
    </row>
    <row r="19" spans="1:8" ht="26.4" x14ac:dyDescent="0.25">
      <c r="A19" s="10" t="s">
        <v>566</v>
      </c>
      <c r="B19" s="80" t="s">
        <v>577</v>
      </c>
      <c r="C19" s="80"/>
      <c r="D19" s="10" t="s">
        <v>622</v>
      </c>
      <c r="E19" s="10"/>
      <c r="F19" s="10"/>
      <c r="G19" s="10" t="s">
        <v>622</v>
      </c>
      <c r="H19" s="10"/>
    </row>
    <row r="20" spans="1:8" ht="26.4" x14ac:dyDescent="0.25">
      <c r="A20" s="10" t="s">
        <v>570</v>
      </c>
      <c r="B20" s="80" t="s">
        <v>578</v>
      </c>
      <c r="C20" s="80"/>
      <c r="D20" s="10" t="s">
        <v>622</v>
      </c>
      <c r="E20" s="10"/>
      <c r="F20" s="10"/>
      <c r="G20" s="10" t="s">
        <v>622</v>
      </c>
      <c r="H20" s="10"/>
    </row>
    <row r="21" spans="1:8" ht="26.4" x14ac:dyDescent="0.25">
      <c r="A21" s="10" t="s">
        <v>573</v>
      </c>
      <c r="B21" s="80" t="s">
        <v>579</v>
      </c>
      <c r="C21" s="80"/>
      <c r="D21" s="10" t="s">
        <v>622</v>
      </c>
      <c r="E21" s="10"/>
      <c r="F21" s="10"/>
      <c r="G21" s="10" t="s">
        <v>622</v>
      </c>
      <c r="H21" s="10"/>
    </row>
    <row r="22" spans="1:8" ht="26.4" x14ac:dyDescent="0.25">
      <c r="A22" s="10" t="s">
        <v>566</v>
      </c>
      <c r="B22" s="80" t="s">
        <v>580</v>
      </c>
      <c r="C22" s="80"/>
      <c r="D22" s="10" t="s">
        <v>622</v>
      </c>
      <c r="E22" s="10"/>
      <c r="F22" s="10"/>
      <c r="G22" s="10" t="s">
        <v>622</v>
      </c>
      <c r="H22" s="10"/>
    </row>
    <row r="23" spans="1:8" ht="26.4" x14ac:dyDescent="0.25">
      <c r="A23" s="10" t="s">
        <v>566</v>
      </c>
      <c r="B23" s="80" t="s">
        <v>581</v>
      </c>
      <c r="C23" s="80"/>
      <c r="D23" s="10" t="s">
        <v>622</v>
      </c>
      <c r="E23" s="10"/>
      <c r="F23" s="10"/>
      <c r="G23" s="10" t="s">
        <v>622</v>
      </c>
      <c r="H23" s="10"/>
    </row>
    <row r="24" spans="1:8" ht="26.4" x14ac:dyDescent="0.25">
      <c r="A24" s="10" t="s">
        <v>566</v>
      </c>
      <c r="B24" s="80" t="s">
        <v>582</v>
      </c>
      <c r="C24" s="80"/>
      <c r="D24" s="10" t="s">
        <v>622</v>
      </c>
      <c r="E24" s="10"/>
      <c r="F24" s="10"/>
      <c r="G24" s="10" t="s">
        <v>622</v>
      </c>
      <c r="H24" s="10"/>
    </row>
    <row r="25" spans="1:8" ht="26.4" x14ac:dyDescent="0.25">
      <c r="A25" s="10" t="s">
        <v>570</v>
      </c>
      <c r="B25" s="80" t="s">
        <v>583</v>
      </c>
      <c r="C25" s="80"/>
      <c r="D25" s="10" t="s">
        <v>622</v>
      </c>
      <c r="E25" s="10"/>
      <c r="F25" s="10"/>
      <c r="G25" s="10" t="s">
        <v>622</v>
      </c>
      <c r="H25" s="10"/>
    </row>
    <row r="26" spans="1:8" ht="26.4" x14ac:dyDescent="0.25">
      <c r="A26" s="10" t="s">
        <v>570</v>
      </c>
      <c r="B26" s="80" t="s">
        <v>584</v>
      </c>
      <c r="C26" s="80"/>
      <c r="D26" s="10" t="s">
        <v>622</v>
      </c>
      <c r="E26" s="10"/>
      <c r="F26" s="10"/>
      <c r="G26" s="10" t="s">
        <v>622</v>
      </c>
      <c r="H26" s="10"/>
    </row>
    <row r="27" spans="1:8" ht="26.4" x14ac:dyDescent="0.25">
      <c r="A27" s="10" t="s">
        <v>566</v>
      </c>
      <c r="B27" s="80" t="s">
        <v>585</v>
      </c>
      <c r="C27" s="80"/>
      <c r="D27" s="10" t="s">
        <v>622</v>
      </c>
      <c r="E27" s="10"/>
      <c r="F27" s="10"/>
      <c r="G27" s="10" t="s">
        <v>622</v>
      </c>
      <c r="H27" s="10"/>
    </row>
    <row r="28" spans="1:8" ht="26.4" x14ac:dyDescent="0.25">
      <c r="A28" s="10" t="s">
        <v>586</v>
      </c>
      <c r="B28" s="80" t="s">
        <v>587</v>
      </c>
      <c r="C28" s="80"/>
      <c r="D28" s="10" t="s">
        <v>622</v>
      </c>
      <c r="E28" s="10"/>
      <c r="F28" s="10"/>
      <c r="G28" s="10" t="s">
        <v>622</v>
      </c>
      <c r="H28" s="10"/>
    </row>
    <row r="29" spans="1:8" ht="26.4" x14ac:dyDescent="0.25">
      <c r="A29" s="10" t="s">
        <v>586</v>
      </c>
      <c r="B29" s="80" t="s">
        <v>588</v>
      </c>
      <c r="C29" s="80"/>
      <c r="D29" s="10" t="s">
        <v>622</v>
      </c>
      <c r="E29" s="10"/>
      <c r="F29" s="10"/>
      <c r="G29" s="10" t="s">
        <v>622</v>
      </c>
      <c r="H29" s="10"/>
    </row>
    <row r="30" spans="1:8" ht="26.4" x14ac:dyDescent="0.25">
      <c r="A30" s="10" t="s">
        <v>573</v>
      </c>
      <c r="B30" s="80" t="s">
        <v>589</v>
      </c>
      <c r="C30" s="80"/>
      <c r="D30" s="10" t="s">
        <v>622</v>
      </c>
      <c r="E30" s="10"/>
      <c r="F30" s="10"/>
      <c r="G30" s="10" t="s">
        <v>622</v>
      </c>
      <c r="H30" s="10"/>
    </row>
    <row r="31" spans="1:8" ht="26.4" x14ac:dyDescent="0.25">
      <c r="A31" s="10" t="s">
        <v>566</v>
      </c>
      <c r="B31" s="80" t="s">
        <v>590</v>
      </c>
      <c r="C31" s="80"/>
      <c r="D31" s="10" t="s">
        <v>622</v>
      </c>
      <c r="E31" s="10"/>
      <c r="F31" s="10"/>
      <c r="G31" s="10" t="s">
        <v>622</v>
      </c>
      <c r="H31" s="10"/>
    </row>
    <row r="32" spans="1:8" ht="26.4" x14ac:dyDescent="0.25">
      <c r="A32" s="10" t="s">
        <v>573</v>
      </c>
      <c r="B32" s="80" t="s">
        <v>591</v>
      </c>
      <c r="C32" s="80"/>
      <c r="D32" s="10" t="s">
        <v>622</v>
      </c>
      <c r="E32" s="10"/>
      <c r="F32" s="10"/>
      <c r="G32" s="10" t="s">
        <v>622</v>
      </c>
      <c r="H32" s="10"/>
    </row>
    <row r="33" spans="1:8" ht="26.4" x14ac:dyDescent="0.25">
      <c r="A33" s="10" t="s">
        <v>566</v>
      </c>
      <c r="B33" s="80" t="s">
        <v>592</v>
      </c>
      <c r="C33" s="80"/>
      <c r="D33" s="10" t="s">
        <v>622</v>
      </c>
      <c r="E33" s="10"/>
      <c r="F33" s="10"/>
      <c r="G33" s="10" t="s">
        <v>622</v>
      </c>
      <c r="H33" s="10"/>
    </row>
    <row r="34" spans="1:8" ht="26.4" x14ac:dyDescent="0.25">
      <c r="A34" s="10" t="s">
        <v>593</v>
      </c>
      <c r="B34" s="80" t="s">
        <v>594</v>
      </c>
      <c r="C34" s="80"/>
      <c r="D34" s="10" t="s">
        <v>622</v>
      </c>
      <c r="E34" s="10"/>
      <c r="F34" s="10"/>
      <c r="G34" s="10" t="s">
        <v>622</v>
      </c>
      <c r="H34" s="10"/>
    </row>
    <row r="35" spans="1:8" ht="26.4" x14ac:dyDescent="0.25">
      <c r="A35" s="10" t="s">
        <v>593</v>
      </c>
      <c r="B35" s="80" t="s">
        <v>595</v>
      </c>
      <c r="C35" s="80"/>
      <c r="D35" s="10" t="s">
        <v>622</v>
      </c>
      <c r="E35" s="10"/>
      <c r="F35" s="10"/>
      <c r="G35" s="10" t="s">
        <v>622</v>
      </c>
      <c r="H35" s="10"/>
    </row>
    <row r="36" spans="1:8" ht="26.4" x14ac:dyDescent="0.25">
      <c r="A36" s="10" t="s">
        <v>593</v>
      </c>
      <c r="B36" s="80" t="s">
        <v>596</v>
      </c>
      <c r="C36" s="80"/>
      <c r="D36" s="10" t="s">
        <v>622</v>
      </c>
      <c r="E36" s="10"/>
      <c r="F36" s="10"/>
      <c r="G36" s="10" t="s">
        <v>622</v>
      </c>
      <c r="H36" s="10"/>
    </row>
    <row r="37" spans="1:8" ht="26.4" x14ac:dyDescent="0.25">
      <c r="A37" s="10" t="s">
        <v>593</v>
      </c>
      <c r="B37" s="80" t="s">
        <v>597</v>
      </c>
      <c r="C37" s="80"/>
      <c r="D37" s="10" t="s">
        <v>622</v>
      </c>
      <c r="E37" s="10"/>
      <c r="F37" s="10"/>
      <c r="G37" s="10" t="s">
        <v>622</v>
      </c>
      <c r="H37" s="10"/>
    </row>
    <row r="38" spans="1:8" ht="26.4" x14ac:dyDescent="0.25">
      <c r="A38" s="10" t="s">
        <v>593</v>
      </c>
      <c r="B38" s="80" t="s">
        <v>598</v>
      </c>
      <c r="C38" s="80"/>
      <c r="D38" s="10" t="s">
        <v>622</v>
      </c>
      <c r="E38" s="10"/>
      <c r="F38" s="10"/>
      <c r="G38" s="10" t="s">
        <v>622</v>
      </c>
      <c r="H38" s="10"/>
    </row>
    <row r="39" spans="1:8" ht="26.4" x14ac:dyDescent="0.25">
      <c r="A39" s="10" t="s">
        <v>599</v>
      </c>
      <c r="B39" s="80" t="s">
        <v>600</v>
      </c>
      <c r="C39" s="80"/>
      <c r="D39" s="10" t="s">
        <v>622</v>
      </c>
      <c r="E39" s="10"/>
      <c r="F39" s="10"/>
      <c r="G39" s="10" t="s">
        <v>622</v>
      </c>
      <c r="H39" s="10"/>
    </row>
    <row r="40" spans="1:8" ht="26.4" x14ac:dyDescent="0.25">
      <c r="A40" s="10" t="s">
        <v>601</v>
      </c>
      <c r="B40" s="80" t="s">
        <v>602</v>
      </c>
      <c r="C40" s="80"/>
      <c r="D40" s="10" t="s">
        <v>622</v>
      </c>
      <c r="E40" s="10"/>
      <c r="F40" s="10"/>
      <c r="G40" s="10" t="s">
        <v>622</v>
      </c>
      <c r="H40" s="10"/>
    </row>
    <row r="41" spans="1:8" ht="39.6" x14ac:dyDescent="0.25">
      <c r="A41" s="10" t="s">
        <v>603</v>
      </c>
      <c r="B41" s="80" t="s">
        <v>604</v>
      </c>
      <c r="C41" s="80"/>
      <c r="D41" s="10" t="s">
        <v>622</v>
      </c>
      <c r="E41" s="10"/>
      <c r="F41" s="10"/>
      <c r="G41" s="10" t="s">
        <v>622</v>
      </c>
      <c r="H41" s="10"/>
    </row>
    <row r="42" spans="1:8" ht="39.6" x14ac:dyDescent="0.25">
      <c r="A42" s="10" t="s">
        <v>605</v>
      </c>
      <c r="B42" s="80" t="s">
        <v>606</v>
      </c>
      <c r="C42" s="80"/>
      <c r="D42" s="10" t="s">
        <v>622</v>
      </c>
      <c r="E42" s="10"/>
      <c r="F42" s="10"/>
      <c r="G42" s="10" t="s">
        <v>622</v>
      </c>
      <c r="H42" s="10"/>
    </row>
    <row r="43" spans="1:8" ht="39.6" x14ac:dyDescent="0.25">
      <c r="A43" s="10" t="s">
        <v>607</v>
      </c>
      <c r="B43" s="80" t="s">
        <v>608</v>
      </c>
      <c r="C43" s="80"/>
      <c r="D43" s="10" t="s">
        <v>622</v>
      </c>
      <c r="E43" s="10"/>
      <c r="F43" s="10"/>
      <c r="G43" s="10" t="s">
        <v>622</v>
      </c>
      <c r="H43" s="10"/>
    </row>
    <row r="44" spans="1:8" ht="39.6" x14ac:dyDescent="0.25">
      <c r="A44" s="10" t="s">
        <v>603</v>
      </c>
      <c r="B44" s="80" t="s">
        <v>609</v>
      </c>
      <c r="C44" s="80"/>
      <c r="D44" s="10" t="s">
        <v>622</v>
      </c>
      <c r="E44" s="10"/>
      <c r="F44" s="10"/>
      <c r="G44" s="10" t="s">
        <v>622</v>
      </c>
      <c r="H44" s="10"/>
    </row>
    <row r="45" spans="1:8" ht="39.6" x14ac:dyDescent="0.25">
      <c r="A45" s="10" t="s">
        <v>603</v>
      </c>
      <c r="B45" s="80" t="s">
        <v>610</v>
      </c>
      <c r="C45" s="80"/>
      <c r="D45" s="10" t="s">
        <v>622</v>
      </c>
      <c r="E45" s="10"/>
      <c r="F45" s="10"/>
      <c r="G45" s="10" t="s">
        <v>622</v>
      </c>
      <c r="H45" s="10"/>
    </row>
    <row r="46" spans="1:8" ht="39.6" x14ac:dyDescent="0.25">
      <c r="A46" s="10" t="s">
        <v>611</v>
      </c>
      <c r="B46" s="80" t="s">
        <v>612</v>
      </c>
      <c r="C46" s="80"/>
      <c r="D46" s="10" t="s">
        <v>622</v>
      </c>
      <c r="E46" s="10"/>
      <c r="F46" s="10"/>
      <c r="G46" s="10" t="s">
        <v>622</v>
      </c>
      <c r="H46" s="10"/>
    </row>
    <row r="47" spans="1:8" ht="39.6" x14ac:dyDescent="0.25">
      <c r="A47" s="10" t="s">
        <v>613</v>
      </c>
      <c r="B47" s="80" t="s">
        <v>614</v>
      </c>
      <c r="C47" s="80"/>
      <c r="D47" s="10" t="s">
        <v>622</v>
      </c>
      <c r="E47" s="10"/>
      <c r="F47" s="10"/>
      <c r="G47" s="10" t="s">
        <v>622</v>
      </c>
      <c r="H47" s="10"/>
    </row>
    <row r="48" spans="1:8" ht="39.6" x14ac:dyDescent="0.25">
      <c r="A48" s="10" t="s">
        <v>613</v>
      </c>
      <c r="B48" s="80" t="s">
        <v>615</v>
      </c>
      <c r="C48" s="80"/>
      <c r="D48" s="10" t="s">
        <v>622</v>
      </c>
      <c r="E48" s="10"/>
      <c r="F48" s="10"/>
      <c r="G48" s="10" t="s">
        <v>622</v>
      </c>
      <c r="H48" s="10"/>
    </row>
    <row r="49" spans="1:8" ht="39.6" x14ac:dyDescent="0.25">
      <c r="A49" s="10" t="s">
        <v>616</v>
      </c>
      <c r="B49" s="80" t="s">
        <v>617</v>
      </c>
      <c r="C49" s="80"/>
      <c r="D49" s="10" t="s">
        <v>622</v>
      </c>
      <c r="E49" s="10"/>
      <c r="F49" s="10"/>
      <c r="G49" s="10" t="s">
        <v>622</v>
      </c>
      <c r="H49" s="10"/>
    </row>
    <row r="50" spans="1:8" ht="39.6" x14ac:dyDescent="0.25">
      <c r="A50" s="10" t="s">
        <v>616</v>
      </c>
      <c r="B50" s="80" t="s">
        <v>623</v>
      </c>
      <c r="C50" s="80"/>
      <c r="D50" s="10" t="s">
        <v>622</v>
      </c>
      <c r="E50" s="10"/>
      <c r="F50" s="10"/>
      <c r="G50" s="10" t="s">
        <v>622</v>
      </c>
      <c r="H50" s="10"/>
    </row>
    <row r="51" spans="1:8" ht="39.6" x14ac:dyDescent="0.25">
      <c r="A51" s="10" t="s">
        <v>616</v>
      </c>
      <c r="B51" s="80" t="s">
        <v>618</v>
      </c>
      <c r="C51" s="80"/>
      <c r="D51" s="10" t="s">
        <v>622</v>
      </c>
      <c r="E51" s="10"/>
      <c r="F51" s="10"/>
      <c r="G51" s="10" t="s">
        <v>622</v>
      </c>
      <c r="H51" s="10"/>
    </row>
    <row r="52" spans="1:8" ht="39.6" x14ac:dyDescent="0.25">
      <c r="A52" s="10" t="s">
        <v>616</v>
      </c>
      <c r="B52" s="80" t="s">
        <v>619</v>
      </c>
      <c r="C52" s="80"/>
      <c r="D52" s="10" t="s">
        <v>622</v>
      </c>
      <c r="E52" s="10"/>
      <c r="F52" s="10"/>
      <c r="G52" s="10" t="s">
        <v>622</v>
      </c>
      <c r="H52" s="10"/>
    </row>
    <row r="53" spans="1:8" ht="39.6" x14ac:dyDescent="0.25">
      <c r="A53" s="10" t="s">
        <v>620</v>
      </c>
      <c r="B53" s="80" t="s">
        <v>621</v>
      </c>
      <c r="C53" s="80"/>
      <c r="D53" s="10" t="s">
        <v>622</v>
      </c>
      <c r="E53" s="10"/>
      <c r="F53" s="10"/>
      <c r="G53" s="10" t="s">
        <v>622</v>
      </c>
      <c r="H53" s="10"/>
    </row>
    <row r="54" spans="1:8" x14ac:dyDescent="0.25">
      <c r="A54" s="129" t="s">
        <v>453</v>
      </c>
      <c r="B54" s="129"/>
      <c r="C54" s="129"/>
      <c r="D54" s="129"/>
      <c r="E54" s="129"/>
      <c r="F54" s="129"/>
      <c r="G54" s="129"/>
      <c r="H54" s="129"/>
    </row>
    <row r="55" spans="1:8" x14ac:dyDescent="0.25">
      <c r="A55" s="129" t="s">
        <v>511</v>
      </c>
      <c r="B55" s="129"/>
      <c r="C55" s="129"/>
      <c r="D55" s="129"/>
      <c r="E55" s="129"/>
      <c r="F55" s="129"/>
      <c r="G55" s="129"/>
      <c r="H55" s="129"/>
    </row>
    <row r="56" spans="1:8" x14ac:dyDescent="0.25">
      <c r="A56" s="129" t="s">
        <v>449</v>
      </c>
      <c r="B56" s="129"/>
      <c r="C56" s="129"/>
      <c r="D56" s="129"/>
      <c r="E56" s="129"/>
      <c r="F56" s="129"/>
      <c r="G56" s="129"/>
      <c r="H56" s="129"/>
    </row>
  </sheetData>
  <sheetProtection algorithmName="SHA-512" hashValue="qYTV9RDQylOZR75ILDWbxPoA+pBRrNBqhyFkVI49AcC41d1IljdvHVhDE/1Kd8HfxiwqeefFZSJl6eJIZvob5A==" saltValue="AcvPHGfV3+L1Sr55kFOiBA==" spinCount="100000" sheet="1" objects="1" scenarios="1" selectLockedCells="1"/>
  <mergeCells count="63">
    <mergeCell ref="B43:C43"/>
    <mergeCell ref="B44:C44"/>
    <mergeCell ref="B45:C45"/>
    <mergeCell ref="A56:H56"/>
    <mergeCell ref="B22:C22"/>
    <mergeCell ref="B23:C23"/>
    <mergeCell ref="B24:C24"/>
    <mergeCell ref="B25:C25"/>
    <mergeCell ref="B26:C26"/>
    <mergeCell ref="B31:C31"/>
    <mergeCell ref="B32:C32"/>
    <mergeCell ref="B33:C33"/>
    <mergeCell ref="B34:C34"/>
    <mergeCell ref="B35:C35"/>
    <mergeCell ref="B36:C36"/>
    <mergeCell ref="B37:C37"/>
    <mergeCell ref="B38:C38"/>
    <mergeCell ref="B39:C39"/>
    <mergeCell ref="B40:C40"/>
    <mergeCell ref="A8:H8"/>
    <mergeCell ref="A9:A10"/>
    <mergeCell ref="B9:C10"/>
    <mergeCell ref="D9:F9"/>
    <mergeCell ref="G9:H9"/>
    <mergeCell ref="B50:C50"/>
    <mergeCell ref="B51:C51"/>
    <mergeCell ref="B12:C12"/>
    <mergeCell ref="B13:C13"/>
    <mergeCell ref="B14:C14"/>
    <mergeCell ref="B27:C27"/>
    <mergeCell ref="B28:C28"/>
    <mergeCell ref="B29:C29"/>
    <mergeCell ref="B30:C30"/>
    <mergeCell ref="B17:C17"/>
    <mergeCell ref="B18:C18"/>
    <mergeCell ref="B19:C19"/>
    <mergeCell ref="B20:C20"/>
    <mergeCell ref="B21:C21"/>
    <mergeCell ref="B41:C41"/>
    <mergeCell ref="B42:C42"/>
    <mergeCell ref="C7:H7"/>
    <mergeCell ref="B52:C52"/>
    <mergeCell ref="B53:C53"/>
    <mergeCell ref="A5:H5"/>
    <mergeCell ref="A55:H55"/>
    <mergeCell ref="A6:B6"/>
    <mergeCell ref="C6:H6"/>
    <mergeCell ref="A7:B7"/>
    <mergeCell ref="B15:C15"/>
    <mergeCell ref="B16:C16"/>
    <mergeCell ref="A54:H54"/>
    <mergeCell ref="B46:C46"/>
    <mergeCell ref="B47:C47"/>
    <mergeCell ref="B11:C11"/>
    <mergeCell ref="B48:C48"/>
    <mergeCell ref="B49:C49"/>
    <mergeCell ref="A4:H4"/>
    <mergeCell ref="A1:B1"/>
    <mergeCell ref="C1:H1"/>
    <mergeCell ref="A2:B2"/>
    <mergeCell ref="C2:H2"/>
    <mergeCell ref="A3:B3"/>
    <mergeCell ref="C3:H3"/>
  </mergeCells>
  <dataValidations count="1">
    <dataValidation type="list" allowBlank="1" showInputMessage="1" showErrorMessage="1" errorTitle="Hatalı Veri Girişi" error="Bu alana sadece &quot;X&quot; değeri girilebilir." sqref="D11:H53" xr:uid="{C884D789-EEA1-4FD7-BA4A-AF43C4B876D2}">
      <formula1>"X"</formula1>
    </dataValidation>
  </dataValidations>
  <pageMargins left="0.39370078740157483" right="0.23622047244094488" top="0.74803149606299213" bottom="0.74803149606299213" header="0.31496062992125984" footer="0.31496062992125984"/>
  <pageSetup paperSize="9" scale="96"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B36"/>
  <sheetViews>
    <sheetView topLeftCell="A6" zoomScaleNormal="100" workbookViewId="0">
      <selection activeCell="B14" sqref="B14"/>
    </sheetView>
  </sheetViews>
  <sheetFormatPr defaultColWidth="9.109375" defaultRowHeight="13.2" x14ac:dyDescent="0.25"/>
  <cols>
    <col min="1" max="1" width="115.77734375" style="14" customWidth="1"/>
    <col min="2" max="2" width="17.109375" style="14" bestFit="1" customWidth="1"/>
    <col min="3" max="16384" width="9.109375" style="14"/>
  </cols>
  <sheetData>
    <row r="1" spans="1:2" ht="15.9" customHeight="1" x14ac:dyDescent="0.25">
      <c r="A1" s="131" t="str">
        <f>REPT(" ",30)&amp;"Üst Birim Adı:  " &amp; IF('Birim Bilgileri'!B1&lt;&gt;"",'Birim Bilgileri'!B1,"")</f>
        <v xml:space="preserve">                              Üst Birim Adı:  Teknik Bilimler Meslek Yüksekokulu</v>
      </c>
      <c r="B1" s="132"/>
    </row>
    <row r="2" spans="1:2" ht="15.9" customHeight="1" x14ac:dyDescent="0.25">
      <c r="A2" s="131" t="str">
        <f>REPT(" ",36)&amp;"Birim Adı:  " &amp;IF('Birim Bilgileri'!B2&lt;&gt;"",'Birim Bilgileri'!B2,"")</f>
        <v xml:space="preserve">                                    Birim Adı:  Makine ve Metal Teknolojileri Bölümü</v>
      </c>
      <c r="B2" s="132"/>
    </row>
    <row r="3" spans="1:2" ht="15.9" customHeight="1" x14ac:dyDescent="0.25">
      <c r="A3" s="131" t="str">
        <f>REPT(" ",47)&amp;"Yıl:  " &amp;IF('Birim Bilgileri'!B3&lt;&gt;"",'Birim Bilgileri'!B3,"")</f>
        <v xml:space="preserve">                                               Yıl:  2023</v>
      </c>
      <c r="B3" s="132"/>
    </row>
    <row r="4" spans="1:2" x14ac:dyDescent="0.25">
      <c r="A4" s="27"/>
      <c r="B4" s="27"/>
    </row>
    <row r="5" spans="1:2" x14ac:dyDescent="0.25">
      <c r="A5" s="134" t="s">
        <v>261</v>
      </c>
      <c r="B5" s="134"/>
    </row>
    <row r="6" spans="1:2" x14ac:dyDescent="0.25">
      <c r="A6" s="60"/>
      <c r="B6" s="27"/>
    </row>
    <row r="7" spans="1:2" ht="44.7" customHeight="1" x14ac:dyDescent="0.25">
      <c r="A7" s="135" t="s">
        <v>549</v>
      </c>
      <c r="B7" s="136"/>
    </row>
    <row r="8" spans="1:2" x14ac:dyDescent="0.25">
      <c r="A8" s="61" t="s">
        <v>518</v>
      </c>
      <c r="B8" s="27"/>
    </row>
    <row r="9" spans="1:2" x14ac:dyDescent="0.25">
      <c r="A9" s="61"/>
      <c r="B9" s="27"/>
    </row>
    <row r="10" spans="1:2" x14ac:dyDescent="0.25">
      <c r="A10" s="133" t="s">
        <v>243</v>
      </c>
      <c r="B10" s="133"/>
    </row>
    <row r="11" spans="1:2" ht="26.4" x14ac:dyDescent="0.25">
      <c r="A11" s="58" t="s">
        <v>244</v>
      </c>
      <c r="B11" s="59" t="s">
        <v>550</v>
      </c>
    </row>
    <row r="12" spans="1:2" x14ac:dyDescent="0.25">
      <c r="A12" s="58" t="s">
        <v>245</v>
      </c>
      <c r="B12" s="10"/>
    </row>
    <row r="13" spans="1:2" x14ac:dyDescent="0.25">
      <c r="A13" s="58" t="s">
        <v>246</v>
      </c>
      <c r="B13" s="10">
        <v>0.3</v>
      </c>
    </row>
    <row r="14" spans="1:2" x14ac:dyDescent="0.25">
      <c r="A14" s="58" t="s">
        <v>247</v>
      </c>
      <c r="B14" s="10">
        <v>7</v>
      </c>
    </row>
    <row r="15" spans="1:2" x14ac:dyDescent="0.25">
      <c r="A15" s="58" t="s">
        <v>248</v>
      </c>
      <c r="B15" s="10"/>
    </row>
    <row r="16" spans="1:2" x14ac:dyDescent="0.25">
      <c r="A16" s="88"/>
      <c r="B16" s="88"/>
    </row>
    <row r="17" spans="1:2" x14ac:dyDescent="0.25">
      <c r="A17" s="133" t="s">
        <v>249</v>
      </c>
      <c r="B17" s="133"/>
    </row>
    <row r="18" spans="1:2" ht="26.4" x14ac:dyDescent="0.25">
      <c r="A18" s="58" t="s">
        <v>250</v>
      </c>
      <c r="B18" s="59" t="s">
        <v>550</v>
      </c>
    </row>
    <row r="19" spans="1:2" x14ac:dyDescent="0.25">
      <c r="A19" s="58" t="s">
        <v>251</v>
      </c>
      <c r="B19" s="10"/>
    </row>
    <row r="20" spans="1:2" x14ac:dyDescent="0.25">
      <c r="A20" s="58" t="s">
        <v>472</v>
      </c>
      <c r="B20" s="50"/>
    </row>
    <row r="21" spans="1:2" x14ac:dyDescent="0.25">
      <c r="A21" s="58" t="s">
        <v>473</v>
      </c>
      <c r="B21" s="50"/>
    </row>
    <row r="22" spans="1:2" x14ac:dyDescent="0.25">
      <c r="A22" s="58" t="s">
        <v>252</v>
      </c>
      <c r="B22" s="50"/>
    </row>
    <row r="23" spans="1:2" x14ac:dyDescent="0.25">
      <c r="A23" s="58" t="s">
        <v>253</v>
      </c>
      <c r="B23" s="10"/>
    </row>
    <row r="24" spans="1:2" x14ac:dyDescent="0.25">
      <c r="A24" s="88"/>
      <c r="B24" s="88"/>
    </row>
    <row r="25" spans="1:2" x14ac:dyDescent="0.25">
      <c r="A25" s="133" t="s">
        <v>254</v>
      </c>
      <c r="B25" s="133"/>
    </row>
    <row r="26" spans="1:2" ht="26.4" x14ac:dyDescent="0.25">
      <c r="A26" s="58" t="s">
        <v>250</v>
      </c>
      <c r="B26" s="59" t="s">
        <v>550</v>
      </c>
    </row>
    <row r="27" spans="1:2" x14ac:dyDescent="0.25">
      <c r="A27" s="58" t="s">
        <v>255</v>
      </c>
      <c r="B27" s="10"/>
    </row>
    <row r="28" spans="1:2" x14ac:dyDescent="0.25">
      <c r="A28" s="58" t="s">
        <v>474</v>
      </c>
      <c r="B28" s="10"/>
    </row>
    <row r="29" spans="1:2" x14ac:dyDescent="0.25">
      <c r="A29" s="58" t="s">
        <v>256</v>
      </c>
      <c r="B29" s="10"/>
    </row>
    <row r="30" spans="1:2" x14ac:dyDescent="0.25">
      <c r="A30" s="88"/>
      <c r="B30" s="88"/>
    </row>
    <row r="31" spans="1:2" x14ac:dyDescent="0.25">
      <c r="A31" s="133" t="s">
        <v>257</v>
      </c>
      <c r="B31" s="133"/>
    </row>
    <row r="32" spans="1:2" ht="26.4" x14ac:dyDescent="0.25">
      <c r="A32" s="58" t="s">
        <v>250</v>
      </c>
      <c r="B32" s="59" t="s">
        <v>550</v>
      </c>
    </row>
    <row r="33" spans="1:2" x14ac:dyDescent="0.25">
      <c r="A33" s="58" t="s">
        <v>258</v>
      </c>
      <c r="B33" s="10"/>
    </row>
    <row r="34" spans="1:2" x14ac:dyDescent="0.25">
      <c r="A34" s="58" t="s">
        <v>475</v>
      </c>
      <c r="B34" s="10"/>
    </row>
    <row r="35" spans="1:2" x14ac:dyDescent="0.25">
      <c r="A35" s="58" t="s">
        <v>259</v>
      </c>
      <c r="B35" s="10"/>
    </row>
    <row r="36" spans="1:2" x14ac:dyDescent="0.25">
      <c r="A36" s="58" t="s">
        <v>260</v>
      </c>
      <c r="B36" s="10"/>
    </row>
  </sheetData>
  <sheetProtection algorithmName="SHA-512" hashValue="giHZ7GqeXMcGwzsXLAoGX2WnGFc+Q64lH7pVfRxa6nRQwp6U+5njNL72IzJpulUXVPI0NVOEcVlDG0MvtbF0Hg==" saltValue="XhGCix5c0zCegprt8tLFDw==" spinCount="100000" sheet="1" objects="1" scenarios="1" selectLockedCells="1"/>
  <mergeCells count="12">
    <mergeCell ref="A1:B1"/>
    <mergeCell ref="A2:B2"/>
    <mergeCell ref="A3:B3"/>
    <mergeCell ref="A31:B31"/>
    <mergeCell ref="A5:B5"/>
    <mergeCell ref="A7:B7"/>
    <mergeCell ref="A10:B10"/>
    <mergeCell ref="A17:B17"/>
    <mergeCell ref="A25:B25"/>
    <mergeCell ref="A24:B24"/>
    <mergeCell ref="A30:B30"/>
    <mergeCell ref="A16:B16"/>
  </mergeCells>
  <dataValidations count="2">
    <dataValidation type="decimal" operator="greaterThanOrEqual" allowBlank="1" showInputMessage="1" showErrorMessage="1" errorTitle="Hatalı Veri Girişi" error="Bu alana bir pozitif reel sayı girişi yapınız." sqref="B12:B15 B19:B22 B36" xr:uid="{61910FEE-5091-44D7-ABAA-B5DBE905BADB}">
      <formula1>0</formula1>
    </dataValidation>
    <dataValidation type="whole" operator="greaterThanOrEqual" allowBlank="1" showInputMessage="1" showErrorMessage="1" errorTitle="Hatalı Veri Girişi" error="Bu alana bir pozitif tamsayı girişi yapınız." sqref="B23 B27:B29 B33:B35" xr:uid="{CE29288C-3756-40C4-825B-A9F69711DED2}">
      <formula1>0</formula1>
    </dataValidation>
  </dataValidations>
  <pageMargins left="0.39370078740157483" right="0.23622047244094488" top="0.74803149606299213" bottom="0.74803149606299213" header="0.31496062992125984" footer="0.31496062992125984"/>
  <pageSetup paperSize="9" scale="73"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B47"/>
  <sheetViews>
    <sheetView topLeftCell="A29" zoomScaleNormal="100" workbookViewId="0">
      <selection activeCell="B16" sqref="B16"/>
    </sheetView>
  </sheetViews>
  <sheetFormatPr defaultColWidth="9.109375" defaultRowHeight="13.2" x14ac:dyDescent="0.25"/>
  <cols>
    <col min="1" max="1" width="95.77734375" style="14" customWidth="1"/>
    <col min="2" max="2" width="17.109375" style="14" customWidth="1"/>
    <col min="3" max="16384" width="9.109375" style="14"/>
  </cols>
  <sheetData>
    <row r="1" spans="1:2" ht="15.9" customHeight="1" x14ac:dyDescent="0.25">
      <c r="A1" s="131" t="str">
        <f>REPT(" ",30)&amp;"Üst Birim Adı:  " &amp; IF('Birim Bilgileri'!B1&lt;&gt;"",'Birim Bilgileri'!B1,"")</f>
        <v xml:space="preserve">                              Üst Birim Adı:  Teknik Bilimler Meslek Yüksekokulu</v>
      </c>
      <c r="B1" s="132"/>
    </row>
    <row r="2" spans="1:2" ht="15.9" customHeight="1" x14ac:dyDescent="0.25">
      <c r="A2" s="131" t="str">
        <f>REPT(" ",36)&amp;"Birim Adı:  " &amp;IF('Birim Bilgileri'!B2&lt;&gt;"",'Birim Bilgileri'!B2,"")</f>
        <v xml:space="preserve">                                    Birim Adı:  Makine ve Metal Teknolojileri Bölümü</v>
      </c>
      <c r="B2" s="132"/>
    </row>
    <row r="3" spans="1:2" ht="15.9" customHeight="1" x14ac:dyDescent="0.25">
      <c r="A3" s="131" t="str">
        <f>REPT(" ",47)&amp;"Yıl:  " &amp;IF('Birim Bilgileri'!B3&lt;&gt;"",'Birim Bilgileri'!B3,"")</f>
        <v xml:space="preserve">                                               Yıl:  2023</v>
      </c>
      <c r="B3" s="132"/>
    </row>
    <row r="4" spans="1:2" x14ac:dyDescent="0.25">
      <c r="A4" s="27"/>
      <c r="B4" s="27"/>
    </row>
    <row r="5" spans="1:2" x14ac:dyDescent="0.25">
      <c r="A5" s="139" t="s">
        <v>261</v>
      </c>
      <c r="B5" s="139"/>
    </row>
    <row r="6" spans="1:2" x14ac:dyDescent="0.25">
      <c r="A6" s="60"/>
      <c r="B6" s="27"/>
    </row>
    <row r="7" spans="1:2" ht="28.5" customHeight="1" x14ac:dyDescent="0.25">
      <c r="A7" s="138" t="s">
        <v>456</v>
      </c>
      <c r="B7" s="138"/>
    </row>
    <row r="8" spans="1:2" x14ac:dyDescent="0.25">
      <c r="A8" s="137" t="s">
        <v>534</v>
      </c>
      <c r="B8" s="137"/>
    </row>
    <row r="9" spans="1:2" x14ac:dyDescent="0.25">
      <c r="A9" s="62"/>
      <c r="B9" s="27"/>
    </row>
    <row r="10" spans="1:2" x14ac:dyDescent="0.25">
      <c r="A10" s="133" t="s">
        <v>262</v>
      </c>
      <c r="B10" s="133"/>
    </row>
    <row r="11" spans="1:2" ht="26.4" x14ac:dyDescent="0.25">
      <c r="A11" s="58" t="s">
        <v>250</v>
      </c>
      <c r="B11" s="59" t="s">
        <v>550</v>
      </c>
    </row>
    <row r="12" spans="1:2" x14ac:dyDescent="0.25">
      <c r="A12" s="58" t="s">
        <v>263</v>
      </c>
      <c r="B12" s="10"/>
    </row>
    <row r="13" spans="1:2" x14ac:dyDescent="0.25">
      <c r="A13" s="58" t="s">
        <v>454</v>
      </c>
      <c r="B13" s="10"/>
    </row>
    <row r="14" spans="1:2" x14ac:dyDescent="0.25">
      <c r="A14" s="58" t="s">
        <v>264</v>
      </c>
      <c r="B14" s="10"/>
    </row>
    <row r="15" spans="1:2" x14ac:dyDescent="0.25">
      <c r="A15" s="58" t="s">
        <v>265</v>
      </c>
      <c r="B15" s="10"/>
    </row>
    <row r="16" spans="1:2" x14ac:dyDescent="0.25">
      <c r="A16" s="58" t="s">
        <v>266</v>
      </c>
      <c r="B16" s="10">
        <v>63</v>
      </c>
    </row>
    <row r="17" spans="1:2" x14ac:dyDescent="0.25">
      <c r="A17" s="27"/>
      <c r="B17" s="27"/>
    </row>
    <row r="18" spans="1:2" x14ac:dyDescent="0.25">
      <c r="A18" s="133" t="s">
        <v>267</v>
      </c>
      <c r="B18" s="133"/>
    </row>
    <row r="19" spans="1:2" ht="26.4" x14ac:dyDescent="0.25">
      <c r="A19" s="58" t="s">
        <v>250</v>
      </c>
      <c r="B19" s="59" t="s">
        <v>550</v>
      </c>
    </row>
    <row r="20" spans="1:2" x14ac:dyDescent="0.25">
      <c r="A20" s="58" t="s">
        <v>268</v>
      </c>
      <c r="B20" s="10"/>
    </row>
    <row r="21" spans="1:2" x14ac:dyDescent="0.25">
      <c r="A21" s="58" t="s">
        <v>269</v>
      </c>
      <c r="B21" s="10"/>
    </row>
    <row r="22" spans="1:2" x14ac:dyDescent="0.25">
      <c r="A22" s="58" t="s">
        <v>270</v>
      </c>
      <c r="B22" s="10"/>
    </row>
    <row r="23" spans="1:2" x14ac:dyDescent="0.25">
      <c r="A23" s="58" t="s">
        <v>271</v>
      </c>
      <c r="B23" s="24"/>
    </row>
    <row r="24" spans="1:2" x14ac:dyDescent="0.25">
      <c r="A24" s="58" t="s">
        <v>272</v>
      </c>
      <c r="B24" s="10"/>
    </row>
    <row r="25" spans="1:2" x14ac:dyDescent="0.25">
      <c r="A25" s="28"/>
      <c r="B25" s="27"/>
    </row>
    <row r="26" spans="1:2" x14ac:dyDescent="0.25">
      <c r="A26" s="133" t="s">
        <v>273</v>
      </c>
      <c r="B26" s="133"/>
    </row>
    <row r="27" spans="1:2" ht="26.4" x14ac:dyDescent="0.25">
      <c r="A27" s="58" t="s">
        <v>250</v>
      </c>
      <c r="B27" s="59" t="s">
        <v>550</v>
      </c>
    </row>
    <row r="28" spans="1:2" x14ac:dyDescent="0.25">
      <c r="A28" s="58" t="s">
        <v>274</v>
      </c>
      <c r="B28" s="24"/>
    </row>
    <row r="29" spans="1:2" x14ac:dyDescent="0.25">
      <c r="A29" s="58" t="s">
        <v>275</v>
      </c>
      <c r="B29" s="24"/>
    </row>
    <row r="30" spans="1:2" x14ac:dyDescent="0.25">
      <c r="A30" s="58" t="s">
        <v>276</v>
      </c>
      <c r="B30" s="10"/>
    </row>
    <row r="31" spans="1:2" x14ac:dyDescent="0.25">
      <c r="A31" s="58" t="s">
        <v>277</v>
      </c>
      <c r="B31" s="10"/>
    </row>
    <row r="32" spans="1:2" x14ac:dyDescent="0.25">
      <c r="A32" s="58" t="s">
        <v>278</v>
      </c>
      <c r="B32" s="10"/>
    </row>
    <row r="33" spans="1:2" x14ac:dyDescent="0.25">
      <c r="A33" s="28"/>
      <c r="B33" s="27"/>
    </row>
    <row r="34" spans="1:2" x14ac:dyDescent="0.25">
      <c r="A34" s="133" t="s">
        <v>532</v>
      </c>
      <c r="B34" s="133"/>
    </row>
    <row r="35" spans="1:2" ht="26.4" x14ac:dyDescent="0.25">
      <c r="A35" s="58" t="s">
        <v>250</v>
      </c>
      <c r="B35" s="59" t="s">
        <v>550</v>
      </c>
    </row>
    <row r="36" spans="1:2" x14ac:dyDescent="0.25">
      <c r="A36" s="58" t="s">
        <v>460</v>
      </c>
      <c r="B36" s="10"/>
    </row>
    <row r="37" spans="1:2" x14ac:dyDescent="0.25">
      <c r="A37" s="58" t="s">
        <v>461</v>
      </c>
      <c r="B37" s="10"/>
    </row>
    <row r="38" spans="1:2" x14ac:dyDescent="0.25">
      <c r="A38" s="58" t="s">
        <v>279</v>
      </c>
      <c r="B38" s="10"/>
    </row>
    <row r="39" spans="1:2" x14ac:dyDescent="0.25">
      <c r="A39" s="58" t="s">
        <v>455</v>
      </c>
      <c r="B39" s="10"/>
    </row>
    <row r="40" spans="1:2" x14ac:dyDescent="0.25">
      <c r="A40" s="58" t="s">
        <v>280</v>
      </c>
      <c r="B40" s="10"/>
    </row>
    <row r="41" spans="1:2" x14ac:dyDescent="0.25">
      <c r="A41" s="28"/>
      <c r="B41" s="27"/>
    </row>
    <row r="42" spans="1:2" x14ac:dyDescent="0.25">
      <c r="A42" s="133" t="s">
        <v>281</v>
      </c>
      <c r="B42" s="133"/>
    </row>
    <row r="43" spans="1:2" ht="26.4" x14ac:dyDescent="0.25">
      <c r="A43" s="58" t="s">
        <v>250</v>
      </c>
      <c r="B43" s="59" t="s">
        <v>550</v>
      </c>
    </row>
    <row r="44" spans="1:2" x14ac:dyDescent="0.25">
      <c r="A44" s="58" t="s">
        <v>282</v>
      </c>
      <c r="B44" s="10"/>
    </row>
    <row r="45" spans="1:2" x14ac:dyDescent="0.25">
      <c r="A45" s="58" t="s">
        <v>283</v>
      </c>
      <c r="B45" s="10"/>
    </row>
    <row r="46" spans="1:2" ht="15.6" x14ac:dyDescent="0.25">
      <c r="A46" s="58" t="s">
        <v>533</v>
      </c>
      <c r="B46" s="10"/>
    </row>
    <row r="47" spans="1:2" x14ac:dyDescent="0.25">
      <c r="A47" s="58" t="s">
        <v>284</v>
      </c>
      <c r="B47" s="10"/>
    </row>
  </sheetData>
  <sheetProtection algorithmName="SHA-512" hashValue="vWZxmjwEBSM7eZxdYWe6idqvOhJuu3YW1NpJv5lRjk6T+/xbXb43eV1NkAaJ9JdeLZU+vVLv4Nv6ex/YsutE/Q==" saltValue="P93DOjztT8ikxqpcirqJ8Q==" spinCount="100000" sheet="1" objects="1" scenarios="1" selectLockedCells="1"/>
  <mergeCells count="11">
    <mergeCell ref="A1:B1"/>
    <mergeCell ref="A2:B2"/>
    <mergeCell ref="A3:B3"/>
    <mergeCell ref="A34:B34"/>
    <mergeCell ref="A42:B42"/>
    <mergeCell ref="A10:B10"/>
    <mergeCell ref="A8:B8"/>
    <mergeCell ref="A7:B7"/>
    <mergeCell ref="A5:B5"/>
    <mergeCell ref="A18:B18"/>
    <mergeCell ref="A26:B26"/>
  </mergeCells>
  <dataValidations count="2">
    <dataValidation type="decimal" operator="greaterThanOrEqual" allowBlank="1" showInputMessage="1" showErrorMessage="1" errorTitle="Hatalı Veri Girişi" error="Bu alana bir pozitif reel sayı girişi yapınız." sqref="B23 B28:B29" xr:uid="{37308EAE-57BA-4A5C-B3D2-10FE048AF008}">
      <formula1>0</formula1>
    </dataValidation>
    <dataValidation type="whole" operator="greaterThanOrEqual" allowBlank="1" showInputMessage="1" showErrorMessage="1" errorTitle="Hatalı Veri Girişi" error="Bu alana bir pozitif tamsayı girişi yapınız." sqref="B12:B16 B44:B47 B36:B40 B30:B32 B24 B20:B22" xr:uid="{84D804E0-678F-4598-A501-EF2D04B3E481}">
      <formula1>0</formula1>
    </dataValidation>
  </dataValidations>
  <pageMargins left="0.39370078740157483" right="0.23622047244094488" top="0.74803149606299213" bottom="0.74803149606299213" header="0.31496062992125984" footer="0.31496062992125984"/>
  <pageSetup paperSize="9" scale="86"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B22"/>
  <sheetViews>
    <sheetView zoomScaleNormal="100" workbookViewId="0">
      <selection activeCell="B12" sqref="B12"/>
    </sheetView>
  </sheetViews>
  <sheetFormatPr defaultColWidth="9.109375" defaultRowHeight="13.2" x14ac:dyDescent="0.25"/>
  <cols>
    <col min="1" max="1" width="97" style="14" bestFit="1" customWidth="1"/>
    <col min="2" max="2" width="17.109375" style="14" bestFit="1" customWidth="1"/>
    <col min="3" max="16384" width="9.109375" style="14"/>
  </cols>
  <sheetData>
    <row r="1" spans="1:2" ht="15.9" customHeight="1" x14ac:dyDescent="0.25">
      <c r="A1" s="131" t="str">
        <f>REPT(" ",30)&amp;"Üst Birim Adı:  " &amp; IF('Birim Bilgileri'!B1&lt;&gt;"",'Birim Bilgileri'!B1,"")</f>
        <v xml:space="preserve">                              Üst Birim Adı:  Teknik Bilimler Meslek Yüksekokulu</v>
      </c>
      <c r="B1" s="132"/>
    </row>
    <row r="2" spans="1:2" ht="15.9" customHeight="1" x14ac:dyDescent="0.25">
      <c r="A2" s="131" t="str">
        <f>REPT(" ",36)&amp;"Birim Adı:  " &amp;IF('Birim Bilgileri'!B2&lt;&gt;"",'Birim Bilgileri'!B2,"")</f>
        <v xml:space="preserve">                                    Birim Adı:  Makine ve Metal Teknolojileri Bölümü</v>
      </c>
      <c r="B2" s="132"/>
    </row>
    <row r="3" spans="1:2" ht="15.9" customHeight="1" x14ac:dyDescent="0.25">
      <c r="A3" s="131" t="str">
        <f>REPT(" ",47)&amp;"Yıl:  " &amp;IF('Birim Bilgileri'!B3&lt;&gt;"",'Birim Bilgileri'!B3,"")</f>
        <v xml:space="preserve">                                               Yıl:  2023</v>
      </c>
      <c r="B3" s="132"/>
    </row>
    <row r="4" spans="1:2" x14ac:dyDescent="0.25">
      <c r="A4" s="27"/>
      <c r="B4" s="27"/>
    </row>
    <row r="5" spans="1:2" x14ac:dyDescent="0.25">
      <c r="A5" s="139" t="s">
        <v>261</v>
      </c>
      <c r="B5" s="139"/>
    </row>
    <row r="6" spans="1:2" x14ac:dyDescent="0.25">
      <c r="A6" s="60"/>
      <c r="B6" s="27"/>
    </row>
    <row r="7" spans="1:2" ht="28.5" customHeight="1" x14ac:dyDescent="0.25">
      <c r="A7" s="138" t="s">
        <v>456</v>
      </c>
      <c r="B7" s="138"/>
    </row>
    <row r="8" spans="1:2" x14ac:dyDescent="0.25">
      <c r="A8" s="137" t="s">
        <v>521</v>
      </c>
      <c r="B8" s="137"/>
    </row>
    <row r="9" spans="1:2" x14ac:dyDescent="0.25">
      <c r="A9" s="62"/>
      <c r="B9" s="27"/>
    </row>
    <row r="10" spans="1:2" x14ac:dyDescent="0.25">
      <c r="A10" s="133" t="s">
        <v>285</v>
      </c>
      <c r="B10" s="133"/>
    </row>
    <row r="11" spans="1:2" ht="12.75" customHeight="1" x14ac:dyDescent="0.25">
      <c r="A11" s="58" t="s">
        <v>250</v>
      </c>
      <c r="B11" s="59" t="s">
        <v>550</v>
      </c>
    </row>
    <row r="12" spans="1:2" x14ac:dyDescent="0.25">
      <c r="A12" s="58" t="s">
        <v>286</v>
      </c>
      <c r="B12" s="10"/>
    </row>
    <row r="13" spans="1:2" x14ac:dyDescent="0.25">
      <c r="A13" s="58" t="s">
        <v>457</v>
      </c>
      <c r="B13" s="10"/>
    </row>
    <row r="14" spans="1:2" x14ac:dyDescent="0.25">
      <c r="A14" s="58" t="s">
        <v>458</v>
      </c>
      <c r="B14" s="10"/>
    </row>
    <row r="15" spans="1:2" x14ac:dyDescent="0.25">
      <c r="A15" s="58" t="s">
        <v>459</v>
      </c>
      <c r="B15" s="10"/>
    </row>
    <row r="16" spans="1:2" x14ac:dyDescent="0.25">
      <c r="A16" s="27"/>
      <c r="B16" s="27"/>
    </row>
    <row r="17" spans="1:2" x14ac:dyDescent="0.25">
      <c r="A17" s="133" t="s">
        <v>287</v>
      </c>
      <c r="B17" s="133"/>
    </row>
    <row r="18" spans="1:2" ht="12.75" customHeight="1" x14ac:dyDescent="0.25">
      <c r="A18" s="58" t="s">
        <v>250</v>
      </c>
      <c r="B18" s="59" t="s">
        <v>550</v>
      </c>
    </row>
    <row r="19" spans="1:2" x14ac:dyDescent="0.25">
      <c r="A19" s="58" t="s">
        <v>288</v>
      </c>
      <c r="B19" s="10"/>
    </row>
    <row r="20" spans="1:2" x14ac:dyDescent="0.25">
      <c r="A20" s="58" t="s">
        <v>476</v>
      </c>
      <c r="B20" s="63"/>
    </row>
    <row r="21" spans="1:2" x14ac:dyDescent="0.25">
      <c r="A21" s="58" t="s">
        <v>289</v>
      </c>
      <c r="B21" s="10"/>
    </row>
    <row r="22" spans="1:2" x14ac:dyDescent="0.25">
      <c r="A22" s="58" t="s">
        <v>290</v>
      </c>
      <c r="B22" s="10"/>
    </row>
  </sheetData>
  <sheetProtection algorithmName="SHA-512" hashValue="ChFlFiEbMb7oIpClfPKK28S6F52TDqUbBFpkDx3bo96uiR91mQg9ukUpsvc8tXeQmD/lSwMsVz840VSildF/jg==" saltValue="UCydV1qXUtd85PWuUBQmxQ==" spinCount="100000" sheet="1" objects="1" scenarios="1" selectLockedCells="1"/>
  <mergeCells count="8">
    <mergeCell ref="A1:B1"/>
    <mergeCell ref="A2:B2"/>
    <mergeCell ref="A3:B3"/>
    <mergeCell ref="A10:B10"/>
    <mergeCell ref="A17:B17"/>
    <mergeCell ref="A8:B8"/>
    <mergeCell ref="A5:B5"/>
    <mergeCell ref="A7:B7"/>
  </mergeCells>
  <dataValidations count="2">
    <dataValidation type="decimal" operator="greaterThanOrEqual" allowBlank="1" showInputMessage="1" showErrorMessage="1" errorTitle="Hatalı Veri Girişi" error="Bu alana bir pozitif reel sayı girişi yapınız." sqref="B20" xr:uid="{40D8DB99-CF43-4915-AE07-7F7B6D073E0A}">
      <formula1>0</formula1>
    </dataValidation>
    <dataValidation type="whole" operator="greaterThanOrEqual" allowBlank="1" showInputMessage="1" showErrorMessage="1" errorTitle="Hatalı Veri Girişi" error="Bu alana bir pozitif tamsayı girişi yapınız." sqref="B12:B15 B21:B22 B19" xr:uid="{15DD4EBB-6BF4-4308-AD88-8AD83A43642C}">
      <formula1>0</formula1>
    </dataValidation>
  </dataValidations>
  <pageMargins left="0.39370078740157483" right="0.23622047244094488" top="0.74803149606299213" bottom="0.74803149606299213" header="0.31496062992125984" footer="0.31496062992125984"/>
  <pageSetup paperSize="9" scale="85"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B34"/>
  <sheetViews>
    <sheetView topLeftCell="A13" zoomScaleNormal="100" workbookViewId="0">
      <selection activeCell="B12" sqref="B12"/>
    </sheetView>
  </sheetViews>
  <sheetFormatPr defaultColWidth="9.109375" defaultRowHeight="13.2" x14ac:dyDescent="0.25"/>
  <cols>
    <col min="1" max="1" width="93.33203125" style="14" customWidth="1"/>
    <col min="2" max="2" width="17.109375" style="14" bestFit="1" customWidth="1"/>
    <col min="3" max="16384" width="9.109375" style="14"/>
  </cols>
  <sheetData>
    <row r="1" spans="1:2" ht="15.9" customHeight="1" x14ac:dyDescent="0.25">
      <c r="A1" s="131" t="str">
        <f>REPT(" ",30)&amp;"Üst Birim Adı:  " &amp; IF('Birim Bilgileri'!B1&lt;&gt;"",'Birim Bilgileri'!B1,"")</f>
        <v xml:space="preserve">                              Üst Birim Adı:  Teknik Bilimler Meslek Yüksekokulu</v>
      </c>
      <c r="B1" s="132"/>
    </row>
    <row r="2" spans="1:2" ht="15.9" customHeight="1" x14ac:dyDescent="0.25">
      <c r="A2" s="131" t="str">
        <f>REPT(" ",36)&amp;"Birim Adı:  " &amp;IF('Birim Bilgileri'!B2&lt;&gt;"",'Birim Bilgileri'!B2,"")</f>
        <v xml:space="preserve">                                    Birim Adı:  Makine ve Metal Teknolojileri Bölümü</v>
      </c>
      <c r="B2" s="132"/>
    </row>
    <row r="3" spans="1:2" ht="15.9" customHeight="1" x14ac:dyDescent="0.25">
      <c r="A3" s="131" t="str">
        <f>REPT(" ",47)&amp;"Yıl:  " &amp;IF('Birim Bilgileri'!B3&lt;&gt;"",'Birim Bilgileri'!B3,"")</f>
        <v xml:space="preserve">                                               Yıl:  2023</v>
      </c>
      <c r="B3" s="132"/>
    </row>
    <row r="4" spans="1:2" x14ac:dyDescent="0.25">
      <c r="A4" s="27"/>
      <c r="B4" s="27"/>
    </row>
    <row r="5" spans="1:2" x14ac:dyDescent="0.25">
      <c r="A5" s="139" t="s">
        <v>261</v>
      </c>
      <c r="B5" s="139"/>
    </row>
    <row r="6" spans="1:2" x14ac:dyDescent="0.25">
      <c r="A6" s="60"/>
      <c r="B6" s="27"/>
    </row>
    <row r="7" spans="1:2" ht="28.5" customHeight="1" x14ac:dyDescent="0.25">
      <c r="A7" s="138" t="s">
        <v>456</v>
      </c>
      <c r="B7" s="138"/>
    </row>
    <row r="8" spans="1:2" x14ac:dyDescent="0.25">
      <c r="A8" s="62" t="s">
        <v>520</v>
      </c>
      <c r="B8" s="27"/>
    </row>
    <row r="9" spans="1:2" x14ac:dyDescent="0.25">
      <c r="A9" s="62"/>
      <c r="B9" s="27"/>
    </row>
    <row r="10" spans="1:2" x14ac:dyDescent="0.25">
      <c r="A10" s="133" t="s">
        <v>291</v>
      </c>
      <c r="B10" s="133"/>
    </row>
    <row r="11" spans="1:2" ht="26.4" x14ac:dyDescent="0.25">
      <c r="A11" s="58" t="s">
        <v>250</v>
      </c>
      <c r="B11" s="59" t="s">
        <v>550</v>
      </c>
    </row>
    <row r="12" spans="1:2" x14ac:dyDescent="0.25">
      <c r="A12" s="58" t="s">
        <v>292</v>
      </c>
      <c r="B12" s="10"/>
    </row>
    <row r="13" spans="1:2" x14ac:dyDescent="0.25">
      <c r="A13" s="58" t="s">
        <v>293</v>
      </c>
      <c r="B13" s="10"/>
    </row>
    <row r="14" spans="1:2" x14ac:dyDescent="0.25">
      <c r="A14" s="58" t="s">
        <v>462</v>
      </c>
      <c r="B14" s="10"/>
    </row>
    <row r="15" spans="1:2" x14ac:dyDescent="0.25">
      <c r="A15" s="58" t="s">
        <v>463</v>
      </c>
      <c r="B15" s="10"/>
    </row>
    <row r="16" spans="1:2" x14ac:dyDescent="0.25">
      <c r="A16" s="28"/>
      <c r="B16" s="27"/>
    </row>
    <row r="17" spans="1:2" x14ac:dyDescent="0.25">
      <c r="A17" s="133" t="s">
        <v>294</v>
      </c>
      <c r="B17" s="133"/>
    </row>
    <row r="18" spans="1:2" ht="26.4" x14ac:dyDescent="0.25">
      <c r="A18" s="58" t="s">
        <v>250</v>
      </c>
      <c r="B18" s="59" t="s">
        <v>550</v>
      </c>
    </row>
    <row r="19" spans="1:2" x14ac:dyDescent="0.25">
      <c r="A19" s="58" t="s">
        <v>295</v>
      </c>
      <c r="B19" s="10"/>
    </row>
    <row r="20" spans="1:2" x14ac:dyDescent="0.25">
      <c r="A20" s="58" t="s">
        <v>296</v>
      </c>
      <c r="B20" s="10"/>
    </row>
    <row r="21" spans="1:2" x14ac:dyDescent="0.25">
      <c r="A21" s="58" t="s">
        <v>297</v>
      </c>
      <c r="B21" s="10"/>
    </row>
    <row r="22" spans="1:2" x14ac:dyDescent="0.25">
      <c r="A22" s="28"/>
      <c r="B22" s="27"/>
    </row>
    <row r="23" spans="1:2" x14ac:dyDescent="0.25">
      <c r="A23" s="133" t="s">
        <v>298</v>
      </c>
      <c r="B23" s="133"/>
    </row>
    <row r="24" spans="1:2" ht="26.4" x14ac:dyDescent="0.25">
      <c r="A24" s="58" t="s">
        <v>250</v>
      </c>
      <c r="B24" s="59" t="s">
        <v>550</v>
      </c>
    </row>
    <row r="25" spans="1:2" x14ac:dyDescent="0.25">
      <c r="A25" s="58" t="s">
        <v>299</v>
      </c>
      <c r="B25" s="10"/>
    </row>
    <row r="26" spans="1:2" x14ac:dyDescent="0.25">
      <c r="A26" s="58" t="s">
        <v>300</v>
      </c>
      <c r="B26" s="10"/>
    </row>
    <row r="27" spans="1:2" x14ac:dyDescent="0.25">
      <c r="A27" s="58" t="s">
        <v>301</v>
      </c>
      <c r="B27" s="10"/>
    </row>
    <row r="28" spans="1:2" x14ac:dyDescent="0.25">
      <c r="A28" s="28"/>
      <c r="B28" s="27"/>
    </row>
    <row r="29" spans="1:2" x14ac:dyDescent="0.25">
      <c r="A29" s="133" t="s">
        <v>302</v>
      </c>
      <c r="B29" s="133"/>
    </row>
    <row r="30" spans="1:2" ht="26.4" x14ac:dyDescent="0.25">
      <c r="A30" s="58" t="s">
        <v>250</v>
      </c>
      <c r="B30" s="59" t="s">
        <v>550</v>
      </c>
    </row>
    <row r="31" spans="1:2" x14ac:dyDescent="0.25">
      <c r="A31" s="58" t="s">
        <v>303</v>
      </c>
      <c r="B31" s="10"/>
    </row>
    <row r="32" spans="1:2" x14ac:dyDescent="0.25">
      <c r="A32" s="58" t="s">
        <v>464</v>
      </c>
      <c r="B32" s="24"/>
    </row>
    <row r="33" spans="1:2" x14ac:dyDescent="0.25">
      <c r="A33" s="58" t="s">
        <v>465</v>
      </c>
      <c r="B33" s="24"/>
    </row>
    <row r="34" spans="1:2" x14ac:dyDescent="0.25">
      <c r="A34" s="58" t="s">
        <v>304</v>
      </c>
      <c r="B34" s="24"/>
    </row>
  </sheetData>
  <sheetProtection algorithmName="SHA-512" hashValue="gw4IQ5bddmOONJR5dI62qCECbWiL+qVGdoioYTDADq1tOdn0ecJQpi+HL7qNo9EA/sPO2zFnLG5gAVnqDiVxvg==" saltValue="ylYskzR1aN8PuHDulnkQig==" spinCount="100000" sheet="1" objects="1" scenarios="1" selectLockedCells="1"/>
  <mergeCells count="9">
    <mergeCell ref="A23:B23"/>
    <mergeCell ref="A29:B29"/>
    <mergeCell ref="A5:B5"/>
    <mergeCell ref="A7:B7"/>
    <mergeCell ref="A1:B1"/>
    <mergeCell ref="A2:B2"/>
    <mergeCell ref="A3:B3"/>
    <mergeCell ref="A10:B10"/>
    <mergeCell ref="A17:B17"/>
  </mergeCells>
  <dataValidations count="2">
    <dataValidation type="whole" operator="greaterThanOrEqual" allowBlank="1" showInputMessage="1" showErrorMessage="1" errorTitle="Hatalı Veri Girişi" error="Bu alana bir pozitif tamsayı girişi yapınız." sqref="B12:B15 B31 B25:B27 B19:B21" xr:uid="{130D7B13-C73A-4B41-B1C0-50F942F5BB3D}">
      <formula1>0</formula1>
    </dataValidation>
    <dataValidation type="decimal" operator="greaterThanOrEqual" allowBlank="1" showInputMessage="1" showErrorMessage="1" errorTitle="Hatalı Veri Girişi" error="Bu alana bir pozitif reel sayı girişi yapınız." sqref="B32:B34" xr:uid="{9E8117DA-37E5-4A5B-B858-047BD80A2522}">
      <formula1>0</formula1>
    </dataValidation>
  </dataValidations>
  <pageMargins left="0.39370078740157483" right="0.23622047244094488" top="0.74803149606299213" bottom="0.74803149606299213" header="0.31496062992125984" footer="0.31496062992125984"/>
  <pageSetup paperSize="9" scale="88"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B35"/>
  <sheetViews>
    <sheetView topLeftCell="A16" zoomScaleNormal="100" workbookViewId="0">
      <selection activeCell="B31" sqref="B31"/>
    </sheetView>
  </sheetViews>
  <sheetFormatPr defaultColWidth="9.109375" defaultRowHeight="13.2" x14ac:dyDescent="0.25"/>
  <cols>
    <col min="1" max="1" width="93.33203125" style="14" customWidth="1"/>
    <col min="2" max="2" width="17.109375" style="14" bestFit="1" customWidth="1"/>
    <col min="3" max="16384" width="9.109375" style="14"/>
  </cols>
  <sheetData>
    <row r="1" spans="1:2" ht="15.9" customHeight="1" x14ac:dyDescent="0.25">
      <c r="A1" s="131" t="str">
        <f>REPT(" ",30)&amp;"Üst Birim Adı:  " &amp; IF('Birim Bilgileri'!B1&lt;&gt;"",'Birim Bilgileri'!B1,"")</f>
        <v xml:space="preserve">                              Üst Birim Adı:  Teknik Bilimler Meslek Yüksekokulu</v>
      </c>
      <c r="B1" s="132"/>
    </row>
    <row r="2" spans="1:2" ht="15.9" customHeight="1" x14ac:dyDescent="0.25">
      <c r="A2" s="131" t="str">
        <f>REPT(" ",36)&amp;"Birim Adı:  " &amp;IF('Birim Bilgileri'!B2&lt;&gt;"",'Birim Bilgileri'!B2,"")</f>
        <v xml:space="preserve">                                    Birim Adı:  Makine ve Metal Teknolojileri Bölümü</v>
      </c>
      <c r="B2" s="132"/>
    </row>
    <row r="3" spans="1:2" ht="15.9" customHeight="1" x14ac:dyDescent="0.25">
      <c r="A3" s="131" t="str">
        <f>REPT(" ",47)&amp;"Yıl:  " &amp;IF('Birim Bilgileri'!B3&lt;&gt;"",'Birim Bilgileri'!B3,"")</f>
        <v xml:space="preserve">                                               Yıl:  2023</v>
      </c>
      <c r="B3" s="132"/>
    </row>
    <row r="4" spans="1:2" x14ac:dyDescent="0.25">
      <c r="A4" s="27"/>
      <c r="B4" s="27"/>
    </row>
    <row r="5" spans="1:2" x14ac:dyDescent="0.25">
      <c r="A5" s="139" t="s">
        <v>261</v>
      </c>
      <c r="B5" s="139"/>
    </row>
    <row r="6" spans="1:2" x14ac:dyDescent="0.25">
      <c r="A6" s="60"/>
      <c r="B6" s="27"/>
    </row>
    <row r="7" spans="1:2" ht="28.5" customHeight="1" x14ac:dyDescent="0.25">
      <c r="A7" s="138" t="s">
        <v>456</v>
      </c>
      <c r="B7" s="138"/>
    </row>
    <row r="8" spans="1:2" x14ac:dyDescent="0.25">
      <c r="A8" s="62" t="s">
        <v>519</v>
      </c>
      <c r="B8" s="27"/>
    </row>
    <row r="9" spans="1:2" x14ac:dyDescent="0.25">
      <c r="A9" s="62"/>
      <c r="B9" s="27"/>
    </row>
    <row r="10" spans="1:2" x14ac:dyDescent="0.25">
      <c r="A10" s="133" t="s">
        <v>305</v>
      </c>
      <c r="B10" s="133"/>
    </row>
    <row r="11" spans="1:2" ht="26.4" x14ac:dyDescent="0.25">
      <c r="A11" s="58" t="s">
        <v>250</v>
      </c>
      <c r="B11" s="59" t="s">
        <v>550</v>
      </c>
    </row>
    <row r="12" spans="1:2" x14ac:dyDescent="0.25">
      <c r="A12" s="58" t="s">
        <v>477</v>
      </c>
      <c r="B12" s="50"/>
    </row>
    <row r="13" spans="1:2" x14ac:dyDescent="0.25">
      <c r="A13" s="58" t="s">
        <v>306</v>
      </c>
      <c r="B13" s="24"/>
    </row>
    <row r="14" spans="1:2" x14ac:dyDescent="0.25">
      <c r="A14" s="28"/>
      <c r="B14" s="27"/>
    </row>
    <row r="15" spans="1:2" x14ac:dyDescent="0.25">
      <c r="A15" s="133" t="s">
        <v>307</v>
      </c>
      <c r="B15" s="133"/>
    </row>
    <row r="16" spans="1:2" ht="26.4" x14ac:dyDescent="0.25">
      <c r="A16" s="58" t="s">
        <v>250</v>
      </c>
      <c r="B16" s="59" t="s">
        <v>550</v>
      </c>
    </row>
    <row r="17" spans="1:2" x14ac:dyDescent="0.25">
      <c r="A17" s="58" t="s">
        <v>466</v>
      </c>
      <c r="B17" s="24"/>
    </row>
    <row r="18" spans="1:2" ht="15.6" x14ac:dyDescent="0.25">
      <c r="A18" s="58" t="s">
        <v>535</v>
      </c>
      <c r="B18" s="64"/>
    </row>
    <row r="19" spans="1:2" ht="15.6" x14ac:dyDescent="0.25">
      <c r="A19" s="58" t="s">
        <v>536</v>
      </c>
      <c r="B19" s="64"/>
    </row>
    <row r="20" spans="1:2" ht="15.6" x14ac:dyDescent="0.25">
      <c r="A20" s="58" t="s">
        <v>537</v>
      </c>
      <c r="B20" s="64"/>
    </row>
    <row r="21" spans="1:2" ht="15.6" x14ac:dyDescent="0.25">
      <c r="A21" s="58" t="s">
        <v>538</v>
      </c>
      <c r="B21" s="64"/>
    </row>
    <row r="22" spans="1:2" x14ac:dyDescent="0.25">
      <c r="A22" s="28"/>
      <c r="B22" s="27"/>
    </row>
    <row r="23" spans="1:2" x14ac:dyDescent="0.25">
      <c r="A23" s="133" t="s">
        <v>308</v>
      </c>
      <c r="B23" s="133"/>
    </row>
    <row r="24" spans="1:2" ht="26.4" x14ac:dyDescent="0.25">
      <c r="A24" s="58" t="s">
        <v>250</v>
      </c>
      <c r="B24" s="59" t="s">
        <v>550</v>
      </c>
    </row>
    <row r="25" spans="1:2" x14ac:dyDescent="0.25">
      <c r="A25" s="58" t="s">
        <v>309</v>
      </c>
      <c r="B25" s="10"/>
    </row>
    <row r="26" spans="1:2" x14ac:dyDescent="0.25">
      <c r="A26" s="58" t="s">
        <v>467</v>
      </c>
      <c r="B26" s="24"/>
    </row>
    <row r="27" spans="1:2" x14ac:dyDescent="0.25">
      <c r="A27" s="58" t="s">
        <v>468</v>
      </c>
      <c r="B27" s="24"/>
    </row>
    <row r="28" spans="1:2" x14ac:dyDescent="0.25">
      <c r="A28" s="28"/>
      <c r="B28" s="27"/>
    </row>
    <row r="29" spans="1:2" x14ac:dyDescent="0.25">
      <c r="A29" s="133" t="s">
        <v>310</v>
      </c>
      <c r="B29" s="133"/>
    </row>
    <row r="30" spans="1:2" ht="26.4" x14ac:dyDescent="0.25">
      <c r="A30" s="58" t="s">
        <v>250</v>
      </c>
      <c r="B30" s="59" t="s">
        <v>550</v>
      </c>
    </row>
    <row r="31" spans="1:2" x14ac:dyDescent="0.25">
      <c r="A31" s="58" t="s">
        <v>311</v>
      </c>
      <c r="B31" s="10">
        <v>1</v>
      </c>
    </row>
    <row r="32" spans="1:2" x14ac:dyDescent="0.25">
      <c r="A32" s="58" t="s">
        <v>312</v>
      </c>
      <c r="B32" s="24"/>
    </row>
    <row r="33" spans="1:2" x14ac:dyDescent="0.25">
      <c r="A33" s="58" t="s">
        <v>313</v>
      </c>
      <c r="B33" s="24"/>
    </row>
    <row r="34" spans="1:2" x14ac:dyDescent="0.25">
      <c r="A34" s="58" t="s">
        <v>314</v>
      </c>
      <c r="B34" s="24"/>
    </row>
    <row r="35" spans="1:2" x14ac:dyDescent="0.25">
      <c r="A35" s="58" t="s">
        <v>315</v>
      </c>
      <c r="B35" s="24"/>
    </row>
  </sheetData>
  <sheetProtection algorithmName="SHA-512" hashValue="kJiL/FQKdt8g3FzXOSb/8CElP+3vNCmKinoq/QTmp1mWiFcZSDjRCY6KSlZWLsKR8Teb4kXJT/eTTaAvS/pB6A==" saltValue="/F9wOsRjRwSh/XWhmrXRHg==" spinCount="100000" sheet="1" objects="1" scenarios="1" selectLockedCells="1"/>
  <mergeCells count="9">
    <mergeCell ref="A1:B1"/>
    <mergeCell ref="A2:B2"/>
    <mergeCell ref="A3:B3"/>
    <mergeCell ref="A23:B23"/>
    <mergeCell ref="A29:B29"/>
    <mergeCell ref="A10:B10"/>
    <mergeCell ref="A15:B15"/>
    <mergeCell ref="A5:B5"/>
    <mergeCell ref="A7:B7"/>
  </mergeCells>
  <dataValidations count="2">
    <dataValidation type="whole" operator="greaterThanOrEqual" allowBlank="1" showInputMessage="1" showErrorMessage="1" errorTitle="Hatalı Veri Girişi" error="Bu alana bir pozitif tamsayı girişi yapınız." sqref="B31 B25" xr:uid="{05D159CB-066C-4C5D-85F6-E50A46208B38}">
      <formula1>0</formula1>
    </dataValidation>
    <dataValidation type="decimal" operator="greaterThanOrEqual" allowBlank="1" showInputMessage="1" showErrorMessage="1" errorTitle="Hatalı Veri Girişi" error="Bu alana bir pozitif reel sayı girişi yapınız." sqref="B26:B27 B12:B13 B17:B21 B32:B35" xr:uid="{AA6B8B1C-F07A-4A65-BEE6-D6282C91D3D7}">
      <formula1>0</formula1>
    </dataValidation>
  </dataValidations>
  <pageMargins left="0.39370078740157483" right="0.23622047244094488" top="0.74803149606299213" bottom="0.74803149606299213" header="0.31496062992125984" footer="0.31496062992125984"/>
  <pageSetup paperSize="9" scale="88"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B22"/>
  <sheetViews>
    <sheetView tabSelected="1" zoomScaleNormal="100" workbookViewId="0">
      <selection activeCell="B6" sqref="B6"/>
    </sheetView>
  </sheetViews>
  <sheetFormatPr defaultColWidth="9.109375" defaultRowHeight="13.2" x14ac:dyDescent="0.25"/>
  <cols>
    <col min="1" max="1" width="94.77734375" style="14" customWidth="1"/>
    <col min="2" max="2" width="15.33203125" style="14" customWidth="1"/>
    <col min="3" max="16384" width="9.109375" style="14"/>
  </cols>
  <sheetData>
    <row r="1" spans="1:2" ht="15.9" customHeight="1" x14ac:dyDescent="0.25">
      <c r="A1" s="140" t="str">
        <f>REPT(" ",30)&amp;"Üst Birim Adı:  " &amp; IF('Birim Bilgileri'!B1&lt;&gt;"",'Birim Bilgileri'!B1,"")</f>
        <v xml:space="preserve">                              Üst Birim Adı:  Teknik Bilimler Meslek Yüksekokulu</v>
      </c>
      <c r="B1" s="140"/>
    </row>
    <row r="2" spans="1:2" ht="15.9" customHeight="1" x14ac:dyDescent="0.25">
      <c r="A2" s="140" t="str">
        <f>REPT(" ",36)&amp;"Birim Adı:  " &amp;IF('Birim Bilgileri'!B2&lt;&gt;"",'Birim Bilgileri'!B2,"")</f>
        <v xml:space="preserve">                                    Birim Adı:  Makine ve Metal Teknolojileri Bölümü</v>
      </c>
      <c r="B2" s="140"/>
    </row>
    <row r="3" spans="1:2" ht="15.9" customHeight="1" x14ac:dyDescent="0.25">
      <c r="A3" s="140" t="str">
        <f>REPT(" ",47)&amp;"Yıl:  " &amp;IF('Birim Bilgileri'!B3&lt;&gt;"",'Birim Bilgileri'!B3,"")</f>
        <v xml:space="preserve">                                               Yıl:  2023</v>
      </c>
      <c r="B3" s="140"/>
    </row>
    <row r="4" spans="1:2" x14ac:dyDescent="0.25">
      <c r="A4" s="27"/>
      <c r="B4" s="27"/>
    </row>
    <row r="5" spans="1:2" ht="81.45" customHeight="1" x14ac:dyDescent="0.25">
      <c r="A5" s="138" t="s">
        <v>551</v>
      </c>
      <c r="B5" s="138"/>
    </row>
    <row r="6" spans="1:2" ht="15.6" x14ac:dyDescent="0.25">
      <c r="A6" s="58" t="s">
        <v>539</v>
      </c>
      <c r="B6" s="64">
        <v>1540</v>
      </c>
    </row>
    <row r="7" spans="1:2" x14ac:dyDescent="0.25">
      <c r="A7" s="65" t="s">
        <v>316</v>
      </c>
      <c r="B7" s="10"/>
    </row>
    <row r="8" spans="1:2" x14ac:dyDescent="0.25">
      <c r="A8" s="58" t="s">
        <v>317</v>
      </c>
      <c r="B8" s="24"/>
    </row>
    <row r="9" spans="1:2" x14ac:dyDescent="0.25">
      <c r="A9" s="58" t="s">
        <v>318</v>
      </c>
      <c r="B9" s="24"/>
    </row>
    <row r="10" spans="1:2" x14ac:dyDescent="0.25">
      <c r="A10" s="58" t="s">
        <v>319</v>
      </c>
      <c r="B10" s="24"/>
    </row>
    <row r="11" spans="1:2" x14ac:dyDescent="0.25">
      <c r="A11" s="58" t="s">
        <v>320</v>
      </c>
      <c r="B11" s="24"/>
    </row>
    <row r="12" spans="1:2" x14ac:dyDescent="0.25">
      <c r="A12" s="58" t="s">
        <v>321</v>
      </c>
      <c r="B12" s="10"/>
    </row>
    <row r="13" spans="1:2" x14ac:dyDescent="0.25">
      <c r="A13" s="58" t="s">
        <v>322</v>
      </c>
      <c r="B13" s="10"/>
    </row>
    <row r="14" spans="1:2" x14ac:dyDescent="0.25">
      <c r="A14" s="58" t="s">
        <v>323</v>
      </c>
      <c r="B14" s="10"/>
    </row>
    <row r="15" spans="1:2" x14ac:dyDescent="0.25">
      <c r="A15" s="58" t="s">
        <v>324</v>
      </c>
      <c r="B15" s="64"/>
    </row>
    <row r="16" spans="1:2" x14ac:dyDescent="0.25">
      <c r="A16" s="58" t="s">
        <v>325</v>
      </c>
      <c r="B16" s="10"/>
    </row>
    <row r="17" spans="1:2" x14ac:dyDescent="0.25">
      <c r="A17" s="58" t="s">
        <v>326</v>
      </c>
      <c r="B17" s="10"/>
    </row>
    <row r="18" spans="1:2" x14ac:dyDescent="0.25">
      <c r="A18" s="58" t="s">
        <v>327</v>
      </c>
      <c r="B18" s="24"/>
    </row>
    <row r="19" spans="1:2" x14ac:dyDescent="0.25">
      <c r="A19" s="58" t="s">
        <v>328</v>
      </c>
      <c r="B19" s="10"/>
    </row>
    <row r="20" spans="1:2" x14ac:dyDescent="0.25">
      <c r="A20" s="58" t="s">
        <v>329</v>
      </c>
      <c r="B20" s="10"/>
    </row>
    <row r="21" spans="1:2" x14ac:dyDescent="0.25">
      <c r="A21" s="58" t="s">
        <v>330</v>
      </c>
      <c r="B21" s="10"/>
    </row>
    <row r="22" spans="1:2" x14ac:dyDescent="0.25">
      <c r="A22" s="58" t="s">
        <v>331</v>
      </c>
      <c r="B22" s="10"/>
    </row>
  </sheetData>
  <sheetProtection algorithmName="SHA-512" hashValue="gHRBT1Ptws0JNyIgxADu0IbQ1o6VwU95Xu06BPXupDL0Ksgoq7bpzNXkiKFFC1MG4NKx+PtOxqFOCVipVzy6ng==" saltValue="BNrQ5MTxizDN90aWogbLUQ==" spinCount="100000" sheet="1" objects="1" scenarios="1" selectLockedCells="1"/>
  <mergeCells count="4">
    <mergeCell ref="A5:B5"/>
    <mergeCell ref="A1:B1"/>
    <mergeCell ref="A2:B2"/>
    <mergeCell ref="A3:B3"/>
  </mergeCells>
  <dataValidations count="2">
    <dataValidation type="whole" operator="greaterThanOrEqual" allowBlank="1" showInputMessage="1" showErrorMessage="1" errorTitle="Hatalı Veri Girişi" error="Bu alana bir pozitif tamsayı girişi yapınız." sqref="B7 B12:B14 B16:B17 B19:B22" xr:uid="{685EA53D-6BA9-4435-B625-4D50512A1C80}">
      <formula1>0</formula1>
    </dataValidation>
    <dataValidation type="decimal" operator="greaterThanOrEqual" allowBlank="1" showInputMessage="1" showErrorMessage="1" errorTitle="Hatalı Veri Girişi" error="Bu alana bir pozitif reel sayı girişi yapınız." sqref="B18 B8:B11 B15 B6" xr:uid="{7045DE4F-FC91-4D4F-A50B-F45A196B7572}">
      <formula1>0</formula1>
    </dataValidation>
  </dataValidations>
  <pageMargins left="0.39370078740157483" right="0.23622047244094488" top="0.74803149606299213" bottom="0.74803149606299213" header="0.31496062992125984" footer="0.31496062992125984"/>
  <pageSetup paperSize="9" scale="88"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8"/>
  <sheetViews>
    <sheetView zoomScaleNormal="100" workbookViewId="0">
      <selection activeCell="B13" sqref="B13"/>
    </sheetView>
  </sheetViews>
  <sheetFormatPr defaultColWidth="9.109375" defaultRowHeight="13.2" x14ac:dyDescent="0.25"/>
  <cols>
    <col min="1" max="1" width="27.109375" style="7" bestFit="1" customWidth="1"/>
    <col min="2" max="7" width="12.33203125" style="7" customWidth="1"/>
    <col min="8" max="16384" width="9.109375" style="7"/>
  </cols>
  <sheetData>
    <row r="1" spans="1:7" ht="15.9" customHeight="1" x14ac:dyDescent="0.25">
      <c r="A1" s="6" t="s">
        <v>447</v>
      </c>
      <c r="B1" s="68" t="str">
        <f>IF('Birim Bilgileri'!B1&lt;&gt;"",'Birim Bilgileri'!B1,"")</f>
        <v>Teknik Bilimler Meslek Yüksekokulu</v>
      </c>
      <c r="C1" s="68"/>
      <c r="D1" s="68"/>
      <c r="E1" s="68"/>
      <c r="F1" s="68"/>
      <c r="G1" s="68"/>
    </row>
    <row r="2" spans="1:7" ht="15.9" customHeight="1" x14ac:dyDescent="0.25">
      <c r="A2" s="6" t="s">
        <v>446</v>
      </c>
      <c r="B2" s="68" t="str">
        <f>IF('Birim Bilgileri'!B2&lt;&gt;"",'Birim Bilgileri'!B2,"")</f>
        <v>Makine ve Metal Teknolojileri Bölümü</v>
      </c>
      <c r="C2" s="68"/>
      <c r="D2" s="68"/>
      <c r="E2" s="68"/>
      <c r="F2" s="68"/>
      <c r="G2" s="68"/>
    </row>
    <row r="3" spans="1:7" ht="15.9" customHeight="1" x14ac:dyDescent="0.25">
      <c r="A3" s="6" t="s">
        <v>445</v>
      </c>
      <c r="B3" s="68">
        <f>IF('Birim Bilgileri'!B3&lt;&gt;"",'Birim Bilgileri'!B3,"")</f>
        <v>2023</v>
      </c>
      <c r="C3" s="68"/>
      <c r="D3" s="68"/>
      <c r="E3" s="68"/>
      <c r="F3" s="68"/>
      <c r="G3" s="68"/>
    </row>
    <row r="4" spans="1:7" x14ac:dyDescent="0.25">
      <c r="A4" s="67"/>
      <c r="B4" s="67"/>
      <c r="C4" s="67"/>
      <c r="D4" s="67"/>
      <c r="E4" s="67"/>
      <c r="F4" s="67"/>
      <c r="G4" s="67"/>
    </row>
    <row r="5" spans="1:7" x14ac:dyDescent="0.25">
      <c r="A5" s="71" t="s">
        <v>0</v>
      </c>
      <c r="B5" s="71"/>
      <c r="C5" s="71"/>
      <c r="D5" s="71"/>
      <c r="E5" s="71"/>
      <c r="F5" s="71"/>
      <c r="G5" s="71"/>
    </row>
    <row r="6" spans="1:7" x14ac:dyDescent="0.25">
      <c r="A6" s="72" t="s">
        <v>1</v>
      </c>
      <c r="B6" s="72"/>
      <c r="C6" s="72"/>
      <c r="D6" s="72"/>
      <c r="E6" s="72"/>
      <c r="F6" s="72"/>
      <c r="G6" s="72"/>
    </row>
    <row r="7" spans="1:7" x14ac:dyDescent="0.25">
      <c r="A7" s="69" t="s">
        <v>2</v>
      </c>
      <c r="B7" s="70" t="s">
        <v>522</v>
      </c>
      <c r="C7" s="70"/>
      <c r="D7" s="70"/>
      <c r="E7" s="70"/>
      <c r="F7" s="70"/>
      <c r="G7" s="70"/>
    </row>
    <row r="8" spans="1:7" x14ac:dyDescent="0.25">
      <c r="A8" s="69"/>
      <c r="B8" s="8" t="s">
        <v>3</v>
      </c>
      <c r="C8" s="8" t="s">
        <v>4</v>
      </c>
      <c r="D8" s="8" t="s">
        <v>5</v>
      </c>
      <c r="E8" s="8" t="s">
        <v>6</v>
      </c>
      <c r="F8" s="8" t="s">
        <v>7</v>
      </c>
      <c r="G8" s="8" t="s">
        <v>8</v>
      </c>
    </row>
    <row r="9" spans="1:7" x14ac:dyDescent="0.25">
      <c r="A9" s="9" t="s">
        <v>9</v>
      </c>
      <c r="B9" s="10"/>
      <c r="C9" s="10"/>
      <c r="D9" s="10"/>
      <c r="E9" s="10"/>
      <c r="F9" s="10"/>
      <c r="G9" s="10"/>
    </row>
    <row r="10" spans="1:7" x14ac:dyDescent="0.25">
      <c r="A10" s="9" t="s">
        <v>10</v>
      </c>
      <c r="B10" s="10"/>
      <c r="C10" s="10"/>
      <c r="D10" s="10"/>
      <c r="E10" s="10"/>
      <c r="F10" s="10"/>
      <c r="G10" s="10"/>
    </row>
    <row r="11" spans="1:7" x14ac:dyDescent="0.25">
      <c r="A11" s="9" t="s">
        <v>11</v>
      </c>
      <c r="B11" s="10">
        <v>1</v>
      </c>
      <c r="C11" s="10"/>
      <c r="D11" s="10"/>
      <c r="E11" s="10"/>
      <c r="F11" s="10"/>
      <c r="G11" s="10"/>
    </row>
    <row r="12" spans="1:7" x14ac:dyDescent="0.25">
      <c r="A12" s="9" t="s">
        <v>12</v>
      </c>
      <c r="B12" s="10">
        <v>2</v>
      </c>
      <c r="C12" s="10"/>
      <c r="D12" s="10"/>
      <c r="E12" s="10"/>
      <c r="F12" s="10"/>
      <c r="G12" s="10"/>
    </row>
    <row r="13" spans="1:7" x14ac:dyDescent="0.25">
      <c r="A13" s="9" t="s">
        <v>13</v>
      </c>
      <c r="B13" s="10">
        <v>4</v>
      </c>
      <c r="C13" s="10"/>
      <c r="D13" s="10"/>
      <c r="E13" s="10"/>
      <c r="F13" s="10"/>
      <c r="G13" s="10"/>
    </row>
    <row r="14" spans="1:7" x14ac:dyDescent="0.25">
      <c r="A14" s="11" t="s">
        <v>14</v>
      </c>
      <c r="B14" s="12">
        <f>SUM(B9:B13)</f>
        <v>7</v>
      </c>
      <c r="C14" s="12">
        <f t="shared" ref="C14:G14" si="0">SUM(C9:C13)</f>
        <v>0</v>
      </c>
      <c r="D14" s="12">
        <f t="shared" si="0"/>
        <v>0</v>
      </c>
      <c r="E14" s="12">
        <f t="shared" si="0"/>
        <v>0</v>
      </c>
      <c r="F14" s="12">
        <f t="shared" si="0"/>
        <v>0</v>
      </c>
      <c r="G14" s="12">
        <f t="shared" si="0"/>
        <v>0</v>
      </c>
    </row>
    <row r="15" spans="1:7" x14ac:dyDescent="0.25">
      <c r="A15" s="13"/>
    </row>
    <row r="16" spans="1:7" x14ac:dyDescent="0.25">
      <c r="A16" s="13"/>
    </row>
    <row r="17" spans="1:1" x14ac:dyDescent="0.25">
      <c r="A17" s="13"/>
    </row>
    <row r="18" spans="1:1" x14ac:dyDescent="0.25">
      <c r="A18" s="13"/>
    </row>
  </sheetData>
  <sheetProtection algorithmName="SHA-512" hashValue="0QDtVt1JLmBYz2BCFSCQlZ4Uiip3PaiFYcDVYd2Iakrx0rAJkaT3QA8WhOBVyD+w+N3Q9jfmIUmsnmJydhwafA==" saltValue="lXjcMf94nyprN/puRL0PEQ==" spinCount="100000" sheet="1" selectLockedCells="1"/>
  <mergeCells count="8">
    <mergeCell ref="A4:G4"/>
    <mergeCell ref="B1:G1"/>
    <mergeCell ref="B2:G2"/>
    <mergeCell ref="B3:G3"/>
    <mergeCell ref="A7:A8"/>
    <mergeCell ref="B7:G7"/>
    <mergeCell ref="A5:G5"/>
    <mergeCell ref="A6:G6"/>
  </mergeCells>
  <pageMargins left="0.39370078740157483" right="0.23622047244094491" top="0.74803149606299213" bottom="0.74803149606299213" header="0.31496062992125984" footer="0.31496062992125984"/>
  <pageSetup paperSize="9" scale="96"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40"/>
  <sheetViews>
    <sheetView topLeftCell="A6" zoomScaleNormal="100" workbookViewId="0">
      <selection activeCell="B8" sqref="B8:F8"/>
    </sheetView>
  </sheetViews>
  <sheetFormatPr defaultColWidth="9.109375" defaultRowHeight="13.2" x14ac:dyDescent="0.25"/>
  <cols>
    <col min="1" max="1" width="14.5546875" style="14" customWidth="1"/>
    <col min="2" max="3" width="5.44140625" style="14" customWidth="1"/>
    <col min="4" max="14" width="3.6640625" style="14" customWidth="1"/>
    <col min="15" max="17" width="5.44140625" style="14" customWidth="1"/>
    <col min="18" max="24" width="3.6640625" style="14" customWidth="1"/>
    <col min="25" max="26" width="8.109375" style="14" customWidth="1"/>
    <col min="27" max="16384" width="9.109375" style="14"/>
  </cols>
  <sheetData>
    <row r="1" spans="1:26" ht="15.9" customHeight="1" x14ac:dyDescent="0.25">
      <c r="A1" s="74" t="str">
        <f>'A4.1'!A1</f>
        <v xml:space="preserve">Üst Birim Adı:  </v>
      </c>
      <c r="B1" s="75"/>
      <c r="C1" s="75"/>
      <c r="D1" s="76"/>
      <c r="E1" s="77" t="str">
        <f>IF('Birim Bilgileri'!B1&lt;&gt;"",'Birim Bilgileri'!B1,"")</f>
        <v>Teknik Bilimler Meslek Yüksekokulu</v>
      </c>
      <c r="F1" s="78"/>
      <c r="G1" s="78"/>
      <c r="H1" s="78"/>
      <c r="I1" s="78"/>
      <c r="J1" s="78"/>
      <c r="K1" s="78"/>
      <c r="L1" s="78"/>
      <c r="M1" s="78"/>
      <c r="N1" s="78"/>
      <c r="O1" s="78"/>
      <c r="P1" s="78"/>
      <c r="Q1" s="78"/>
      <c r="R1" s="78"/>
      <c r="S1" s="78"/>
      <c r="T1" s="78"/>
      <c r="U1" s="78"/>
      <c r="V1" s="78"/>
      <c r="W1" s="78"/>
      <c r="X1" s="78"/>
      <c r="Y1" s="78"/>
      <c r="Z1" s="79"/>
    </row>
    <row r="2" spans="1:26" ht="15.9" customHeight="1" x14ac:dyDescent="0.25">
      <c r="A2" s="74" t="str">
        <f>'A4.1'!A2</f>
        <v xml:space="preserve">Birim Adı:  </v>
      </c>
      <c r="B2" s="75"/>
      <c r="C2" s="75"/>
      <c r="D2" s="76"/>
      <c r="E2" s="77" t="str">
        <f>IF('Birim Bilgileri'!B2&lt;&gt;"",'Birim Bilgileri'!B2,"")</f>
        <v>Makine ve Metal Teknolojileri Bölümü</v>
      </c>
      <c r="F2" s="78"/>
      <c r="G2" s="78"/>
      <c r="H2" s="78"/>
      <c r="I2" s="78"/>
      <c r="J2" s="78"/>
      <c r="K2" s="78"/>
      <c r="L2" s="78"/>
      <c r="M2" s="78"/>
      <c r="N2" s="78"/>
      <c r="O2" s="78"/>
      <c r="P2" s="78"/>
      <c r="Q2" s="78"/>
      <c r="R2" s="78"/>
      <c r="S2" s="78"/>
      <c r="T2" s="78"/>
      <c r="U2" s="78"/>
      <c r="V2" s="78"/>
      <c r="W2" s="78"/>
      <c r="X2" s="78"/>
      <c r="Y2" s="78"/>
      <c r="Z2" s="79"/>
    </row>
    <row r="3" spans="1:26" ht="15.9" customHeight="1" x14ac:dyDescent="0.25">
      <c r="A3" s="74" t="str">
        <f>'A4.1'!A3</f>
        <v xml:space="preserve">Yıl:  </v>
      </c>
      <c r="B3" s="75"/>
      <c r="C3" s="75"/>
      <c r="D3" s="76"/>
      <c r="E3" s="77">
        <f>IF('Birim Bilgileri'!B3&lt;&gt;"",'Birim Bilgileri'!B3,"")</f>
        <v>2023</v>
      </c>
      <c r="F3" s="78"/>
      <c r="G3" s="78"/>
      <c r="H3" s="78"/>
      <c r="I3" s="78"/>
      <c r="J3" s="78"/>
      <c r="K3" s="78"/>
      <c r="L3" s="78"/>
      <c r="M3" s="78"/>
      <c r="N3" s="78"/>
      <c r="O3" s="78"/>
      <c r="P3" s="78"/>
      <c r="Q3" s="78"/>
      <c r="R3" s="78"/>
      <c r="S3" s="78"/>
      <c r="T3" s="78"/>
      <c r="U3" s="78"/>
      <c r="V3" s="78"/>
      <c r="W3" s="78"/>
      <c r="X3" s="78"/>
      <c r="Y3" s="78"/>
      <c r="Z3" s="79"/>
    </row>
    <row r="4" spans="1:26" ht="15.9" customHeight="1" x14ac:dyDescent="0.25">
      <c r="A4" s="73"/>
      <c r="B4" s="73"/>
      <c r="C4" s="73"/>
      <c r="D4" s="73"/>
      <c r="E4" s="73"/>
      <c r="F4" s="73"/>
      <c r="G4" s="73"/>
      <c r="H4" s="73"/>
      <c r="I4" s="73"/>
      <c r="J4" s="73"/>
      <c r="K4" s="73"/>
      <c r="L4" s="73"/>
      <c r="M4" s="73"/>
      <c r="N4" s="73"/>
      <c r="O4" s="73"/>
      <c r="P4" s="73"/>
      <c r="Q4" s="73"/>
      <c r="R4" s="73"/>
      <c r="S4" s="73"/>
      <c r="T4" s="73"/>
      <c r="U4" s="73"/>
      <c r="V4" s="73"/>
      <c r="W4" s="73"/>
      <c r="X4" s="73"/>
      <c r="Y4" s="73"/>
      <c r="Z4" s="73"/>
    </row>
    <row r="5" spans="1:26" x14ac:dyDescent="0.25">
      <c r="A5" s="82" t="s">
        <v>348</v>
      </c>
      <c r="B5" s="82"/>
      <c r="C5" s="82"/>
      <c r="D5" s="82"/>
      <c r="E5" s="82"/>
      <c r="F5" s="82"/>
      <c r="G5" s="82"/>
      <c r="H5" s="82"/>
      <c r="I5" s="82"/>
      <c r="J5" s="82"/>
      <c r="K5" s="82"/>
      <c r="L5" s="82"/>
      <c r="M5" s="82"/>
      <c r="N5" s="82"/>
      <c r="O5" s="82"/>
      <c r="P5" s="82"/>
      <c r="Q5" s="82"/>
      <c r="R5" s="82"/>
      <c r="S5" s="82"/>
      <c r="T5" s="82"/>
      <c r="U5" s="82"/>
      <c r="V5" s="82"/>
      <c r="W5" s="82"/>
      <c r="X5" s="82"/>
      <c r="Y5" s="82"/>
      <c r="Z5" s="82"/>
    </row>
    <row r="6" spans="1:26" x14ac:dyDescent="0.25">
      <c r="A6" s="70" t="s">
        <v>15</v>
      </c>
      <c r="B6" s="70" t="s">
        <v>16</v>
      </c>
      <c r="C6" s="70"/>
      <c r="D6" s="70"/>
      <c r="E6" s="70"/>
      <c r="F6" s="70"/>
      <c r="G6" s="70"/>
      <c r="H6" s="70"/>
      <c r="I6" s="70"/>
      <c r="J6" s="70"/>
      <c r="K6" s="70"/>
      <c r="L6" s="70"/>
      <c r="M6" s="70"/>
      <c r="N6" s="70"/>
      <c r="O6" s="70" t="s">
        <v>17</v>
      </c>
      <c r="P6" s="70"/>
      <c r="Q6" s="70"/>
      <c r="R6" s="70"/>
      <c r="S6" s="70"/>
      <c r="T6" s="70"/>
      <c r="U6" s="70"/>
      <c r="V6" s="70"/>
      <c r="W6" s="70"/>
      <c r="X6" s="70"/>
      <c r="Y6" s="70"/>
      <c r="Z6" s="70"/>
    </row>
    <row r="7" spans="1:26" x14ac:dyDescent="0.25">
      <c r="A7" s="70"/>
      <c r="B7" s="70" t="s">
        <v>18</v>
      </c>
      <c r="C7" s="70"/>
      <c r="D7" s="70"/>
      <c r="E7" s="70"/>
      <c r="F7" s="70"/>
      <c r="G7" s="70" t="s">
        <v>524</v>
      </c>
      <c r="H7" s="70"/>
      <c r="I7" s="70"/>
      <c r="J7" s="70"/>
      <c r="K7" s="70"/>
      <c r="L7" s="70"/>
      <c r="M7" s="70"/>
      <c r="N7" s="70"/>
      <c r="O7" s="70" t="s">
        <v>18</v>
      </c>
      <c r="P7" s="70"/>
      <c r="Q7" s="70"/>
      <c r="R7" s="70"/>
      <c r="S7" s="70"/>
      <c r="T7" s="70"/>
      <c r="U7" s="70"/>
      <c r="V7" s="70" t="s">
        <v>524</v>
      </c>
      <c r="W7" s="70"/>
      <c r="X7" s="70"/>
      <c r="Y7" s="70"/>
      <c r="Z7" s="70"/>
    </row>
    <row r="8" spans="1:26" x14ac:dyDescent="0.25">
      <c r="A8" s="70"/>
      <c r="B8" s="80"/>
      <c r="C8" s="80"/>
      <c r="D8" s="80"/>
      <c r="E8" s="80"/>
      <c r="F8" s="80"/>
      <c r="G8" s="80"/>
      <c r="H8" s="80"/>
      <c r="I8" s="80"/>
      <c r="J8" s="80"/>
      <c r="K8" s="80"/>
      <c r="L8" s="80"/>
      <c r="M8" s="80"/>
      <c r="N8" s="80"/>
      <c r="O8" s="80"/>
      <c r="P8" s="80"/>
      <c r="Q8" s="80"/>
      <c r="R8" s="80"/>
      <c r="S8" s="80"/>
      <c r="T8" s="80"/>
      <c r="U8" s="80"/>
      <c r="V8" s="80"/>
      <c r="W8" s="80"/>
      <c r="X8" s="80"/>
      <c r="Y8" s="80"/>
      <c r="Z8" s="80"/>
    </row>
    <row r="9" spans="1:26" x14ac:dyDescent="0.25">
      <c r="A9" s="70" t="s">
        <v>19</v>
      </c>
      <c r="B9" s="70" t="s">
        <v>20</v>
      </c>
      <c r="C9" s="70"/>
      <c r="D9" s="70"/>
      <c r="E9" s="70"/>
      <c r="F9" s="70"/>
      <c r="G9" s="70"/>
      <c r="H9" s="70"/>
      <c r="I9" s="70"/>
      <c r="J9" s="70"/>
      <c r="K9" s="70"/>
      <c r="L9" s="70"/>
      <c r="M9" s="70"/>
      <c r="N9" s="70"/>
      <c r="O9" s="70" t="s">
        <v>21</v>
      </c>
      <c r="P9" s="70"/>
      <c r="Q9" s="70"/>
      <c r="R9" s="70"/>
      <c r="S9" s="70"/>
      <c r="T9" s="70"/>
      <c r="U9" s="70"/>
      <c r="V9" s="70"/>
      <c r="W9" s="70"/>
      <c r="X9" s="70"/>
      <c r="Y9" s="70"/>
      <c r="Z9" s="70"/>
    </row>
    <row r="10" spans="1:26" x14ac:dyDescent="0.25">
      <c r="A10" s="70"/>
      <c r="B10" s="70" t="s">
        <v>18</v>
      </c>
      <c r="C10" s="70"/>
      <c r="D10" s="70"/>
      <c r="E10" s="70" t="s">
        <v>524</v>
      </c>
      <c r="F10" s="70"/>
      <c r="G10" s="70"/>
      <c r="H10" s="70"/>
      <c r="I10" s="70"/>
      <c r="J10" s="70" t="s">
        <v>22</v>
      </c>
      <c r="K10" s="70"/>
      <c r="L10" s="70"/>
      <c r="M10" s="70"/>
      <c r="N10" s="70"/>
      <c r="O10" s="70" t="s">
        <v>18</v>
      </c>
      <c r="P10" s="70"/>
      <c r="Q10" s="70"/>
      <c r="R10" s="70" t="s">
        <v>524</v>
      </c>
      <c r="S10" s="70"/>
      <c r="T10" s="70"/>
      <c r="U10" s="70"/>
      <c r="V10" s="70"/>
      <c r="W10" s="70"/>
      <c r="X10" s="70"/>
      <c r="Y10" s="70" t="s">
        <v>22</v>
      </c>
      <c r="Z10" s="70"/>
    </row>
    <row r="11" spans="1:26" x14ac:dyDescent="0.25">
      <c r="A11" s="70"/>
      <c r="B11" s="80"/>
      <c r="C11" s="80"/>
      <c r="D11" s="80"/>
      <c r="E11" s="80"/>
      <c r="F11" s="80"/>
      <c r="G11" s="80"/>
      <c r="H11" s="80"/>
      <c r="I11" s="80"/>
      <c r="J11" s="80"/>
      <c r="K11" s="80"/>
      <c r="L11" s="80"/>
      <c r="M11" s="80"/>
      <c r="N11" s="80"/>
      <c r="O11" s="80"/>
      <c r="P11" s="80"/>
      <c r="Q11" s="80"/>
      <c r="R11" s="80"/>
      <c r="S11" s="80"/>
      <c r="T11" s="80"/>
      <c r="U11" s="80"/>
      <c r="V11" s="80"/>
      <c r="W11" s="80"/>
      <c r="X11" s="80"/>
      <c r="Y11" s="80"/>
      <c r="Z11" s="80"/>
    </row>
    <row r="12" spans="1:26" x14ac:dyDescent="0.25">
      <c r="A12" s="70" t="s">
        <v>23</v>
      </c>
      <c r="B12" s="70" t="s">
        <v>24</v>
      </c>
      <c r="C12" s="70"/>
      <c r="D12" s="70"/>
      <c r="E12" s="70"/>
      <c r="F12" s="70"/>
      <c r="G12" s="70"/>
      <c r="H12" s="70"/>
      <c r="I12" s="70"/>
      <c r="J12" s="70"/>
      <c r="K12" s="70"/>
      <c r="L12" s="70"/>
      <c r="M12" s="70"/>
      <c r="N12" s="70"/>
      <c r="O12" s="70" t="s">
        <v>25</v>
      </c>
      <c r="P12" s="70"/>
      <c r="Q12" s="70"/>
      <c r="R12" s="70"/>
      <c r="S12" s="70"/>
      <c r="T12" s="70"/>
      <c r="U12" s="70"/>
      <c r="V12" s="70"/>
      <c r="W12" s="70"/>
      <c r="X12" s="70"/>
      <c r="Y12" s="70"/>
      <c r="Z12" s="70"/>
    </row>
    <row r="13" spans="1:26" x14ac:dyDescent="0.25">
      <c r="A13" s="70"/>
      <c r="B13" s="80"/>
      <c r="C13" s="80"/>
      <c r="D13" s="80"/>
      <c r="E13" s="80"/>
      <c r="F13" s="80"/>
      <c r="G13" s="80"/>
      <c r="H13" s="80"/>
      <c r="I13" s="80"/>
      <c r="J13" s="80"/>
      <c r="K13" s="80"/>
      <c r="L13" s="80"/>
      <c r="M13" s="80"/>
      <c r="N13" s="80"/>
      <c r="O13" s="80"/>
      <c r="P13" s="80"/>
      <c r="Q13" s="80"/>
      <c r="R13" s="80"/>
      <c r="S13" s="80"/>
      <c r="T13" s="80"/>
      <c r="U13" s="80"/>
      <c r="V13" s="80"/>
      <c r="W13" s="80"/>
      <c r="X13" s="80"/>
      <c r="Y13" s="80"/>
      <c r="Z13" s="80"/>
    </row>
    <row r="14" spans="1:26" x14ac:dyDescent="0.25">
      <c r="A14" s="70" t="s">
        <v>26</v>
      </c>
      <c r="B14" s="70"/>
      <c r="C14" s="70"/>
      <c r="D14" s="70" t="s">
        <v>27</v>
      </c>
      <c r="E14" s="70"/>
      <c r="F14" s="70"/>
      <c r="G14" s="70"/>
      <c r="H14" s="70"/>
      <c r="I14" s="70"/>
      <c r="J14" s="70"/>
      <c r="K14" s="70"/>
      <c r="L14" s="70"/>
      <c r="M14" s="70"/>
      <c r="N14" s="70"/>
      <c r="O14" s="70"/>
      <c r="P14" s="70"/>
      <c r="Q14" s="70"/>
      <c r="R14" s="70"/>
      <c r="S14" s="70"/>
      <c r="T14" s="70"/>
      <c r="U14" s="70"/>
      <c r="V14" s="70"/>
      <c r="W14" s="70"/>
      <c r="X14" s="70"/>
      <c r="Y14" s="70"/>
      <c r="Z14" s="70"/>
    </row>
    <row r="15" spans="1:26" x14ac:dyDescent="0.25">
      <c r="A15" s="70"/>
      <c r="B15" s="70"/>
      <c r="C15" s="70"/>
      <c r="D15" s="70">
        <v>1</v>
      </c>
      <c r="E15" s="70"/>
      <c r="F15" s="70"/>
      <c r="G15" s="70"/>
      <c r="H15" s="70"/>
      <c r="I15" s="70"/>
      <c r="J15" s="70">
        <v>2</v>
      </c>
      <c r="K15" s="70"/>
      <c r="L15" s="70"/>
      <c r="M15" s="70"/>
      <c r="N15" s="70"/>
      <c r="O15" s="70"/>
      <c r="P15" s="70" t="s">
        <v>28</v>
      </c>
      <c r="Q15" s="70"/>
      <c r="R15" s="70"/>
      <c r="S15" s="70"/>
      <c r="T15" s="70"/>
      <c r="U15" s="70"/>
      <c r="V15" s="70" t="s">
        <v>29</v>
      </c>
      <c r="W15" s="70"/>
      <c r="X15" s="70"/>
      <c r="Y15" s="70"/>
      <c r="Z15" s="70"/>
    </row>
    <row r="16" spans="1:26" x14ac:dyDescent="0.25">
      <c r="A16" s="70"/>
      <c r="B16" s="70" t="s">
        <v>30</v>
      </c>
      <c r="C16" s="70"/>
      <c r="D16" s="80"/>
      <c r="E16" s="80"/>
      <c r="F16" s="80"/>
      <c r="G16" s="80"/>
      <c r="H16" s="80"/>
      <c r="I16" s="80"/>
      <c r="J16" s="80"/>
      <c r="K16" s="80"/>
      <c r="L16" s="80"/>
      <c r="M16" s="80"/>
      <c r="N16" s="80"/>
      <c r="O16" s="80"/>
      <c r="P16" s="80"/>
      <c r="Q16" s="80"/>
      <c r="R16" s="80"/>
      <c r="S16" s="80"/>
      <c r="T16" s="80"/>
      <c r="U16" s="80"/>
      <c r="V16" s="80"/>
      <c r="W16" s="80"/>
      <c r="X16" s="80"/>
      <c r="Y16" s="80"/>
      <c r="Z16" s="80"/>
    </row>
    <row r="17" spans="1:26" x14ac:dyDescent="0.25">
      <c r="A17" s="70"/>
      <c r="B17" s="70" t="s">
        <v>525</v>
      </c>
      <c r="C17" s="70"/>
      <c r="D17" s="80"/>
      <c r="E17" s="80"/>
      <c r="F17" s="80"/>
      <c r="G17" s="80"/>
      <c r="H17" s="80"/>
      <c r="I17" s="80"/>
      <c r="J17" s="80"/>
      <c r="K17" s="80"/>
      <c r="L17" s="80"/>
      <c r="M17" s="80"/>
      <c r="N17" s="80"/>
      <c r="O17" s="80"/>
      <c r="P17" s="80"/>
      <c r="Q17" s="80"/>
      <c r="R17" s="80"/>
      <c r="S17" s="80"/>
      <c r="T17" s="80"/>
      <c r="U17" s="80"/>
      <c r="V17" s="80"/>
      <c r="W17" s="80"/>
      <c r="X17" s="80"/>
      <c r="Y17" s="80"/>
      <c r="Z17" s="80"/>
    </row>
    <row r="18" spans="1:26" x14ac:dyDescent="0.25">
      <c r="A18" s="70" t="s">
        <v>31</v>
      </c>
      <c r="B18" s="70" t="s">
        <v>32</v>
      </c>
      <c r="C18" s="70"/>
      <c r="D18" s="70"/>
      <c r="E18" s="70"/>
      <c r="F18" s="70"/>
      <c r="G18" s="70"/>
      <c r="H18" s="70" t="s">
        <v>526</v>
      </c>
      <c r="I18" s="70"/>
      <c r="J18" s="70"/>
      <c r="K18" s="70"/>
      <c r="L18" s="70"/>
      <c r="M18" s="70"/>
      <c r="N18" s="70" t="s">
        <v>33</v>
      </c>
      <c r="O18" s="70"/>
      <c r="P18" s="70"/>
      <c r="Q18" s="70"/>
      <c r="R18" s="70"/>
      <c r="S18" s="70"/>
      <c r="T18" s="70"/>
      <c r="U18" s="70" t="s">
        <v>34</v>
      </c>
      <c r="V18" s="70"/>
      <c r="W18" s="70"/>
      <c r="X18" s="70"/>
      <c r="Y18" s="70"/>
      <c r="Z18" s="70"/>
    </row>
    <row r="19" spans="1:26" x14ac:dyDescent="0.25">
      <c r="A19" s="70"/>
      <c r="B19" s="80"/>
      <c r="C19" s="80"/>
      <c r="D19" s="80"/>
      <c r="E19" s="80"/>
      <c r="F19" s="80"/>
      <c r="G19" s="80"/>
      <c r="H19" s="80"/>
      <c r="I19" s="80"/>
      <c r="J19" s="80"/>
      <c r="K19" s="80"/>
      <c r="L19" s="80"/>
      <c r="M19" s="80"/>
      <c r="N19" s="80"/>
      <c r="O19" s="80"/>
      <c r="P19" s="80"/>
      <c r="Q19" s="80"/>
      <c r="R19" s="80"/>
      <c r="S19" s="80"/>
      <c r="T19" s="80"/>
      <c r="U19" s="80"/>
      <c r="V19" s="80"/>
      <c r="W19" s="80"/>
      <c r="X19" s="80"/>
      <c r="Y19" s="80"/>
      <c r="Z19" s="80"/>
    </row>
    <row r="20" spans="1:26" x14ac:dyDescent="0.25">
      <c r="A20" s="70" t="s">
        <v>35</v>
      </c>
      <c r="B20" s="70" t="s">
        <v>36</v>
      </c>
      <c r="C20" s="70"/>
      <c r="D20" s="70"/>
      <c r="E20" s="70"/>
      <c r="F20" s="70"/>
      <c r="G20" s="70"/>
      <c r="H20" s="70"/>
      <c r="I20" s="70"/>
      <c r="J20" s="70"/>
      <c r="K20" s="70"/>
      <c r="L20" s="70"/>
      <c r="M20" s="70"/>
      <c r="N20" s="70" t="s">
        <v>37</v>
      </c>
      <c r="O20" s="70"/>
      <c r="P20" s="70"/>
      <c r="Q20" s="70"/>
      <c r="R20" s="70"/>
      <c r="S20" s="70"/>
      <c r="T20" s="70"/>
      <c r="U20" s="70"/>
      <c r="V20" s="70"/>
      <c r="W20" s="70"/>
      <c r="X20" s="70"/>
      <c r="Y20" s="70"/>
      <c r="Z20" s="70"/>
    </row>
    <row r="21" spans="1:26" x14ac:dyDescent="0.25">
      <c r="A21" s="70"/>
      <c r="B21" s="70" t="s">
        <v>18</v>
      </c>
      <c r="C21" s="70"/>
      <c r="D21" s="70"/>
      <c r="E21" s="70"/>
      <c r="F21" s="70" t="s">
        <v>524</v>
      </c>
      <c r="G21" s="70"/>
      <c r="H21" s="70"/>
      <c r="I21" s="70"/>
      <c r="J21" s="70"/>
      <c r="K21" s="70"/>
      <c r="L21" s="70"/>
      <c r="M21" s="70"/>
      <c r="N21" s="70" t="s">
        <v>18</v>
      </c>
      <c r="O21" s="70"/>
      <c r="P21" s="70"/>
      <c r="Q21" s="70"/>
      <c r="R21" s="70"/>
      <c r="S21" s="70"/>
      <c r="T21" s="70"/>
      <c r="U21" s="70" t="s">
        <v>524</v>
      </c>
      <c r="V21" s="70"/>
      <c r="W21" s="70"/>
      <c r="X21" s="70"/>
      <c r="Y21" s="70"/>
      <c r="Z21" s="70"/>
    </row>
    <row r="22" spans="1:26" x14ac:dyDescent="0.25">
      <c r="A22" s="70"/>
      <c r="B22" s="80"/>
      <c r="C22" s="80"/>
      <c r="D22" s="80"/>
      <c r="E22" s="80"/>
      <c r="F22" s="80"/>
      <c r="G22" s="80"/>
      <c r="H22" s="80"/>
      <c r="I22" s="80"/>
      <c r="J22" s="80"/>
      <c r="K22" s="80"/>
      <c r="L22" s="80"/>
      <c r="M22" s="80"/>
      <c r="N22" s="80"/>
      <c r="O22" s="80"/>
      <c r="P22" s="80"/>
      <c r="Q22" s="80"/>
      <c r="R22" s="80"/>
      <c r="S22" s="80"/>
      <c r="T22" s="80"/>
      <c r="U22" s="80"/>
      <c r="V22" s="80"/>
      <c r="W22" s="80"/>
      <c r="X22" s="80"/>
      <c r="Y22" s="80"/>
      <c r="Z22" s="80"/>
    </row>
    <row r="23" spans="1:26" x14ac:dyDescent="0.25">
      <c r="A23" s="70" t="s">
        <v>38</v>
      </c>
      <c r="B23" s="70"/>
      <c r="C23" s="70"/>
      <c r="D23" s="70" t="s">
        <v>523</v>
      </c>
      <c r="E23" s="70"/>
      <c r="F23" s="70"/>
      <c r="G23" s="70"/>
      <c r="H23" s="70"/>
      <c r="I23" s="70"/>
      <c r="J23" s="70"/>
      <c r="K23" s="70"/>
      <c r="L23" s="70"/>
      <c r="M23" s="70"/>
      <c r="N23" s="70"/>
      <c r="O23" s="70"/>
      <c r="P23" s="70"/>
      <c r="Q23" s="70"/>
      <c r="R23" s="70"/>
      <c r="S23" s="70"/>
      <c r="T23" s="70"/>
      <c r="U23" s="70"/>
      <c r="V23" s="70"/>
      <c r="W23" s="70"/>
      <c r="X23" s="70"/>
      <c r="Y23" s="70"/>
      <c r="Z23" s="70"/>
    </row>
    <row r="24" spans="1:26" x14ac:dyDescent="0.25">
      <c r="A24" s="70"/>
      <c r="B24" s="70"/>
      <c r="C24" s="70"/>
      <c r="D24" s="70" t="s">
        <v>3</v>
      </c>
      <c r="E24" s="70"/>
      <c r="F24" s="70"/>
      <c r="G24" s="70"/>
      <c r="H24" s="70" t="s">
        <v>4</v>
      </c>
      <c r="I24" s="70"/>
      <c r="J24" s="70"/>
      <c r="K24" s="70"/>
      <c r="L24" s="70" t="s">
        <v>5</v>
      </c>
      <c r="M24" s="70"/>
      <c r="N24" s="70"/>
      <c r="O24" s="70"/>
      <c r="P24" s="70" t="s">
        <v>6</v>
      </c>
      <c r="Q24" s="70"/>
      <c r="R24" s="70"/>
      <c r="S24" s="70"/>
      <c r="T24" s="70" t="s">
        <v>7</v>
      </c>
      <c r="U24" s="70"/>
      <c r="V24" s="70"/>
      <c r="W24" s="70"/>
      <c r="X24" s="70" t="s">
        <v>39</v>
      </c>
      <c r="Y24" s="70"/>
      <c r="Z24" s="70"/>
    </row>
    <row r="25" spans="1:26" x14ac:dyDescent="0.25">
      <c r="A25" s="70"/>
      <c r="B25" s="70" t="s">
        <v>40</v>
      </c>
      <c r="C25" s="70"/>
      <c r="D25" s="80"/>
      <c r="E25" s="80"/>
      <c r="F25" s="80"/>
      <c r="G25" s="80"/>
      <c r="H25" s="80"/>
      <c r="I25" s="80"/>
      <c r="J25" s="80"/>
      <c r="K25" s="80"/>
      <c r="L25" s="80"/>
      <c r="M25" s="80"/>
      <c r="N25" s="80"/>
      <c r="O25" s="80"/>
      <c r="P25" s="80"/>
      <c r="Q25" s="80"/>
      <c r="R25" s="80"/>
      <c r="S25" s="80"/>
      <c r="T25" s="80"/>
      <c r="U25" s="80"/>
      <c r="V25" s="80"/>
      <c r="W25" s="80"/>
      <c r="X25" s="80"/>
      <c r="Y25" s="80"/>
      <c r="Z25" s="80"/>
    </row>
    <row r="26" spans="1:26" x14ac:dyDescent="0.25">
      <c r="A26" s="70"/>
      <c r="B26" s="70" t="s">
        <v>41</v>
      </c>
      <c r="C26" s="70"/>
      <c r="D26" s="80"/>
      <c r="E26" s="80"/>
      <c r="F26" s="80"/>
      <c r="G26" s="80"/>
      <c r="H26" s="80"/>
      <c r="I26" s="80"/>
      <c r="J26" s="80"/>
      <c r="K26" s="80"/>
      <c r="L26" s="80"/>
      <c r="M26" s="80"/>
      <c r="N26" s="80"/>
      <c r="O26" s="80"/>
      <c r="P26" s="80"/>
      <c r="Q26" s="80"/>
      <c r="R26" s="80"/>
      <c r="S26" s="80"/>
      <c r="T26" s="80"/>
      <c r="U26" s="80"/>
      <c r="V26" s="80"/>
      <c r="W26" s="80"/>
      <c r="X26" s="80"/>
      <c r="Y26" s="80"/>
      <c r="Z26" s="80"/>
    </row>
    <row r="27" spans="1:26" x14ac:dyDescent="0.25">
      <c r="A27" s="70"/>
      <c r="B27" s="70" t="s">
        <v>14</v>
      </c>
      <c r="C27" s="70"/>
      <c r="D27" s="81">
        <f>SUM(D25:G26)</f>
        <v>0</v>
      </c>
      <c r="E27" s="81"/>
      <c r="F27" s="81"/>
      <c r="G27" s="81"/>
      <c r="H27" s="81">
        <f>SUM(H25:K26)</f>
        <v>0</v>
      </c>
      <c r="I27" s="81"/>
      <c r="J27" s="81"/>
      <c r="K27" s="81"/>
      <c r="L27" s="81">
        <f t="shared" ref="L27" si="0">SUM(L25:O26)</f>
        <v>0</v>
      </c>
      <c r="M27" s="81"/>
      <c r="N27" s="81"/>
      <c r="O27" s="81"/>
      <c r="P27" s="81">
        <f t="shared" ref="P27" si="1">SUM(P25:S26)</f>
        <v>0</v>
      </c>
      <c r="Q27" s="81"/>
      <c r="R27" s="81"/>
      <c r="S27" s="81"/>
      <c r="T27" s="81">
        <f t="shared" ref="T27" si="2">SUM(T25:W26)</f>
        <v>0</v>
      </c>
      <c r="U27" s="81"/>
      <c r="V27" s="81"/>
      <c r="W27" s="81"/>
      <c r="X27" s="81">
        <f>SUM(X25:Z26)</f>
        <v>0</v>
      </c>
      <c r="Y27" s="81"/>
      <c r="Z27" s="81"/>
    </row>
    <row r="28" spans="1:26" x14ac:dyDescent="0.25">
      <c r="A28" s="70" t="s">
        <v>42</v>
      </c>
      <c r="B28" s="70" t="s">
        <v>18</v>
      </c>
      <c r="C28" s="70"/>
      <c r="D28" s="70"/>
      <c r="E28" s="70"/>
      <c r="F28" s="70"/>
      <c r="G28" s="70"/>
      <c r="H28" s="70"/>
      <c r="I28" s="70"/>
      <c r="J28" s="70"/>
      <c r="K28" s="70" t="s">
        <v>524</v>
      </c>
      <c r="L28" s="70"/>
      <c r="M28" s="70"/>
      <c r="N28" s="70"/>
      <c r="O28" s="70"/>
      <c r="P28" s="70"/>
      <c r="Q28" s="70"/>
      <c r="R28" s="70"/>
      <c r="S28" s="70" t="s">
        <v>22</v>
      </c>
      <c r="T28" s="70"/>
      <c r="U28" s="70"/>
      <c r="V28" s="70"/>
      <c r="W28" s="70"/>
      <c r="X28" s="70"/>
      <c r="Y28" s="70"/>
      <c r="Z28" s="70"/>
    </row>
    <row r="29" spans="1:26" x14ac:dyDescent="0.25">
      <c r="A29" s="70"/>
      <c r="B29" s="80"/>
      <c r="C29" s="80"/>
      <c r="D29" s="80"/>
      <c r="E29" s="80"/>
      <c r="F29" s="80"/>
      <c r="G29" s="80"/>
      <c r="H29" s="80"/>
      <c r="I29" s="80"/>
      <c r="J29" s="80"/>
      <c r="K29" s="80"/>
      <c r="L29" s="80"/>
      <c r="M29" s="80"/>
      <c r="N29" s="80"/>
      <c r="O29" s="80"/>
      <c r="P29" s="80"/>
      <c r="Q29" s="80"/>
      <c r="R29" s="80"/>
      <c r="S29" s="80"/>
      <c r="T29" s="80"/>
      <c r="U29" s="80"/>
      <c r="V29" s="80"/>
      <c r="W29" s="80"/>
      <c r="X29" s="80"/>
      <c r="Y29" s="80"/>
      <c r="Z29" s="80"/>
    </row>
    <row r="30" spans="1:26" x14ac:dyDescent="0.25">
      <c r="A30" s="70" t="s">
        <v>43</v>
      </c>
      <c r="B30" s="70" t="s">
        <v>44</v>
      </c>
      <c r="C30" s="70"/>
      <c r="D30" s="70"/>
      <c r="E30" s="70"/>
      <c r="F30" s="70"/>
      <c r="G30" s="70"/>
      <c r="H30" s="70"/>
      <c r="I30" s="70"/>
      <c r="J30" s="70"/>
      <c r="K30" s="70"/>
      <c r="L30" s="70"/>
      <c r="M30" s="70"/>
      <c r="N30" s="70"/>
      <c r="O30" s="70" t="s">
        <v>45</v>
      </c>
      <c r="P30" s="70"/>
      <c r="Q30" s="70"/>
      <c r="R30" s="70"/>
      <c r="S30" s="70"/>
      <c r="T30" s="70"/>
      <c r="U30" s="70"/>
      <c r="V30" s="70"/>
      <c r="W30" s="70"/>
      <c r="X30" s="70"/>
      <c r="Y30" s="70"/>
      <c r="Z30" s="70"/>
    </row>
    <row r="31" spans="1:26" x14ac:dyDescent="0.25">
      <c r="A31" s="70"/>
      <c r="B31" s="80"/>
      <c r="C31" s="80"/>
      <c r="D31" s="80"/>
      <c r="E31" s="80"/>
      <c r="F31" s="80"/>
      <c r="G31" s="80"/>
      <c r="H31" s="80"/>
      <c r="I31" s="80"/>
      <c r="J31" s="80"/>
      <c r="K31" s="80"/>
      <c r="L31" s="80"/>
      <c r="M31" s="80"/>
      <c r="N31" s="80"/>
      <c r="O31" s="80"/>
      <c r="P31" s="80"/>
      <c r="Q31" s="80"/>
      <c r="R31" s="80"/>
      <c r="S31" s="80"/>
      <c r="T31" s="80"/>
      <c r="U31" s="80"/>
      <c r="V31" s="80"/>
      <c r="W31" s="80"/>
      <c r="X31" s="80"/>
      <c r="Y31" s="80"/>
      <c r="Z31" s="80"/>
    </row>
    <row r="32" spans="1:26" x14ac:dyDescent="0.25">
      <c r="A32" s="70" t="s">
        <v>46</v>
      </c>
      <c r="B32" s="70" t="s">
        <v>47</v>
      </c>
      <c r="C32" s="70"/>
      <c r="D32" s="70"/>
      <c r="E32" s="70"/>
      <c r="F32" s="70"/>
      <c r="G32" s="70"/>
      <c r="H32" s="70"/>
      <c r="I32" s="70"/>
      <c r="J32" s="70"/>
      <c r="K32" s="70"/>
      <c r="L32" s="70"/>
      <c r="M32" s="70"/>
      <c r="N32" s="70"/>
      <c r="O32" s="70" t="s">
        <v>527</v>
      </c>
      <c r="P32" s="70"/>
      <c r="Q32" s="70"/>
      <c r="R32" s="70"/>
      <c r="S32" s="70"/>
      <c r="T32" s="70"/>
      <c r="U32" s="70"/>
      <c r="V32" s="70"/>
      <c r="W32" s="70"/>
      <c r="X32" s="70"/>
      <c r="Y32" s="70"/>
      <c r="Z32" s="70"/>
    </row>
    <row r="33" spans="1:26" x14ac:dyDescent="0.25">
      <c r="A33" s="70"/>
      <c r="B33" s="80"/>
      <c r="C33" s="80"/>
      <c r="D33" s="80"/>
      <c r="E33" s="80"/>
      <c r="F33" s="80"/>
      <c r="G33" s="80"/>
      <c r="H33" s="80"/>
      <c r="I33" s="80"/>
      <c r="J33" s="80"/>
      <c r="K33" s="80"/>
      <c r="L33" s="80"/>
      <c r="M33" s="80"/>
      <c r="N33" s="80"/>
      <c r="O33" s="80"/>
      <c r="P33" s="80"/>
      <c r="Q33" s="80"/>
      <c r="R33" s="80"/>
      <c r="S33" s="80"/>
      <c r="T33" s="80"/>
      <c r="U33" s="80"/>
      <c r="V33" s="80"/>
      <c r="W33" s="80"/>
      <c r="X33" s="80"/>
      <c r="Y33" s="80"/>
      <c r="Z33" s="80"/>
    </row>
    <row r="34" spans="1:26" x14ac:dyDescent="0.25">
      <c r="A34" s="70" t="s">
        <v>48</v>
      </c>
      <c r="B34" s="70" t="s">
        <v>49</v>
      </c>
      <c r="C34" s="70"/>
      <c r="D34" s="70"/>
      <c r="E34" s="70"/>
      <c r="F34" s="70"/>
      <c r="G34" s="70"/>
      <c r="H34" s="70"/>
      <c r="I34" s="70"/>
      <c r="J34" s="70"/>
      <c r="K34" s="70"/>
      <c r="L34" s="70"/>
      <c r="M34" s="70"/>
      <c r="N34" s="70"/>
      <c r="O34" s="70" t="s">
        <v>528</v>
      </c>
      <c r="P34" s="70"/>
      <c r="Q34" s="70"/>
      <c r="R34" s="70"/>
      <c r="S34" s="70"/>
      <c r="T34" s="70"/>
      <c r="U34" s="70"/>
      <c r="V34" s="70"/>
      <c r="W34" s="70"/>
      <c r="X34" s="70"/>
      <c r="Y34" s="70"/>
      <c r="Z34" s="70"/>
    </row>
    <row r="35" spans="1:26" x14ac:dyDescent="0.25">
      <c r="A35" s="70"/>
      <c r="B35" s="80"/>
      <c r="C35" s="80"/>
      <c r="D35" s="80"/>
      <c r="E35" s="80"/>
      <c r="F35" s="80"/>
      <c r="G35" s="80"/>
      <c r="H35" s="80"/>
      <c r="I35" s="80"/>
      <c r="J35" s="80"/>
      <c r="K35" s="80"/>
      <c r="L35" s="80"/>
      <c r="M35" s="80"/>
      <c r="N35" s="80"/>
      <c r="O35" s="80"/>
      <c r="P35" s="80"/>
      <c r="Q35" s="80"/>
      <c r="R35" s="80"/>
      <c r="S35" s="80"/>
      <c r="T35" s="80"/>
      <c r="U35" s="80"/>
      <c r="V35" s="80"/>
      <c r="W35" s="80"/>
      <c r="X35" s="80"/>
      <c r="Y35" s="80"/>
      <c r="Z35" s="80"/>
    </row>
    <row r="36" spans="1:26" x14ac:dyDescent="0.25">
      <c r="A36" s="70" t="s">
        <v>50</v>
      </c>
      <c r="B36" s="70" t="s">
        <v>51</v>
      </c>
      <c r="C36" s="70"/>
      <c r="D36" s="70"/>
      <c r="E36" s="70"/>
      <c r="F36" s="70"/>
      <c r="G36" s="70"/>
      <c r="H36" s="70"/>
      <c r="I36" s="70"/>
      <c r="J36" s="70"/>
      <c r="K36" s="70"/>
      <c r="L36" s="70"/>
      <c r="M36" s="70"/>
      <c r="N36" s="70"/>
      <c r="O36" s="70" t="s">
        <v>52</v>
      </c>
      <c r="P36" s="70"/>
      <c r="Q36" s="70"/>
      <c r="R36" s="70"/>
      <c r="S36" s="70"/>
      <c r="T36" s="70"/>
      <c r="U36" s="70"/>
      <c r="V36" s="70"/>
      <c r="W36" s="70"/>
      <c r="X36" s="70"/>
      <c r="Y36" s="70"/>
      <c r="Z36" s="70"/>
    </row>
    <row r="37" spans="1:26" x14ac:dyDescent="0.25">
      <c r="A37" s="70"/>
      <c r="B37" s="70" t="s">
        <v>53</v>
      </c>
      <c r="C37" s="70"/>
      <c r="D37" s="70"/>
      <c r="E37" s="70" t="s">
        <v>524</v>
      </c>
      <c r="F37" s="70"/>
      <c r="G37" s="70"/>
      <c r="H37" s="70"/>
      <c r="I37" s="70"/>
      <c r="J37" s="70" t="s">
        <v>54</v>
      </c>
      <c r="K37" s="70"/>
      <c r="L37" s="70"/>
      <c r="M37" s="70"/>
      <c r="N37" s="70"/>
      <c r="O37" s="70" t="s">
        <v>18</v>
      </c>
      <c r="P37" s="70"/>
      <c r="Q37" s="70"/>
      <c r="R37" s="70"/>
      <c r="S37" s="70" t="s">
        <v>524</v>
      </c>
      <c r="T37" s="70"/>
      <c r="U37" s="70"/>
      <c r="V37" s="70"/>
      <c r="W37" s="70"/>
      <c r="X37" s="70" t="s">
        <v>22</v>
      </c>
      <c r="Y37" s="70"/>
      <c r="Z37" s="70"/>
    </row>
    <row r="38" spans="1:26" x14ac:dyDescent="0.25">
      <c r="A38" s="70"/>
      <c r="B38" s="80"/>
      <c r="C38" s="80"/>
      <c r="D38" s="80"/>
      <c r="E38" s="80"/>
      <c r="F38" s="80"/>
      <c r="G38" s="80"/>
      <c r="H38" s="80"/>
      <c r="I38" s="80"/>
      <c r="J38" s="80"/>
      <c r="K38" s="80"/>
      <c r="L38" s="80"/>
      <c r="M38" s="80"/>
      <c r="N38" s="80"/>
      <c r="O38" s="80"/>
      <c r="P38" s="80"/>
      <c r="Q38" s="80"/>
      <c r="R38" s="80"/>
      <c r="S38" s="80"/>
      <c r="T38" s="80"/>
      <c r="U38" s="80"/>
      <c r="V38" s="80"/>
      <c r="W38" s="80"/>
      <c r="X38" s="80"/>
      <c r="Y38" s="80"/>
      <c r="Z38" s="80"/>
    </row>
    <row r="39" spans="1:26" x14ac:dyDescent="0.25">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row>
    <row r="40" spans="1:26" x14ac:dyDescent="0.25">
      <c r="A40" s="16"/>
    </row>
  </sheetData>
  <sheetProtection algorithmName="SHA-512" hashValue="EW9SDKfE+N5ugMz0qBGKZALBbiKlvvaB9W74z34Xx4/IH4MRzpuoyZMwrufeFnU9Dig1JwP4toqa9Z0PiMKf5w==" saltValue="tu5hfSV2iO5Vei+honjN7w==" spinCount="100000" sheet="1" objects="1" scenarios="1" selectLockedCells="1"/>
  <mergeCells count="143">
    <mergeCell ref="B18:G18"/>
    <mergeCell ref="B19:G19"/>
    <mergeCell ref="T25:W25"/>
    <mergeCell ref="T26:W26"/>
    <mergeCell ref="T27:W27"/>
    <mergeCell ref="J37:N37"/>
    <mergeCell ref="J38:N38"/>
    <mergeCell ref="H25:K25"/>
    <mergeCell ref="H26:K26"/>
    <mergeCell ref="H27:K27"/>
    <mergeCell ref="L24:O24"/>
    <mergeCell ref="L25:O25"/>
    <mergeCell ref="L26:O26"/>
    <mergeCell ref="L27:O27"/>
    <mergeCell ref="B33:N33"/>
    <mergeCell ref="O33:Z33"/>
    <mergeCell ref="E37:I37"/>
    <mergeCell ref="E38:I38"/>
    <mergeCell ref="B37:D37"/>
    <mergeCell ref="B38:D38"/>
    <mergeCell ref="B28:J28"/>
    <mergeCell ref="K28:R28"/>
    <mergeCell ref="S28:Z28"/>
    <mergeCell ref="B29:J29"/>
    <mergeCell ref="V15:Z15"/>
    <mergeCell ref="V16:Z16"/>
    <mergeCell ref="V17:Z17"/>
    <mergeCell ref="H24:K24"/>
    <mergeCell ref="T24:W24"/>
    <mergeCell ref="X24:Z24"/>
    <mergeCell ref="X25:Z25"/>
    <mergeCell ref="P24:S24"/>
    <mergeCell ref="P25:S25"/>
    <mergeCell ref="H18:M18"/>
    <mergeCell ref="H19:M19"/>
    <mergeCell ref="A5:Z5"/>
    <mergeCell ref="O37:R37"/>
    <mergeCell ref="S37:W37"/>
    <mergeCell ref="X37:Z37"/>
    <mergeCell ref="O38:R38"/>
    <mergeCell ref="S38:W38"/>
    <mergeCell ref="X38:Z38"/>
    <mergeCell ref="A34:A35"/>
    <mergeCell ref="B34:N34"/>
    <mergeCell ref="O34:Z34"/>
    <mergeCell ref="B35:N35"/>
    <mergeCell ref="O35:Z35"/>
    <mergeCell ref="A36:A38"/>
    <mergeCell ref="B36:N36"/>
    <mergeCell ref="O36:Z36"/>
    <mergeCell ref="A30:A31"/>
    <mergeCell ref="B30:N30"/>
    <mergeCell ref="O30:Z30"/>
    <mergeCell ref="B31:N31"/>
    <mergeCell ref="O31:Z31"/>
    <mergeCell ref="A32:A33"/>
    <mergeCell ref="B32:N32"/>
    <mergeCell ref="O32:Z32"/>
    <mergeCell ref="A28:A29"/>
    <mergeCell ref="K29:R29"/>
    <mergeCell ref="S29:Z29"/>
    <mergeCell ref="A23:A27"/>
    <mergeCell ref="B23:C24"/>
    <mergeCell ref="D23:Z23"/>
    <mergeCell ref="D24:G24"/>
    <mergeCell ref="B25:C25"/>
    <mergeCell ref="D25:G25"/>
    <mergeCell ref="B27:C27"/>
    <mergeCell ref="D27:G27"/>
    <mergeCell ref="B26:C26"/>
    <mergeCell ref="D26:G26"/>
    <mergeCell ref="X26:Z26"/>
    <mergeCell ref="X27:Z27"/>
    <mergeCell ref="P26:S26"/>
    <mergeCell ref="P27:S27"/>
    <mergeCell ref="A20:A22"/>
    <mergeCell ref="B20:M20"/>
    <mergeCell ref="N20:Z20"/>
    <mergeCell ref="B21:E21"/>
    <mergeCell ref="F21:M21"/>
    <mergeCell ref="N21:T21"/>
    <mergeCell ref="U21:Z21"/>
    <mergeCell ref="B22:E22"/>
    <mergeCell ref="F22:M22"/>
    <mergeCell ref="N22:T22"/>
    <mergeCell ref="U22:Z22"/>
    <mergeCell ref="A18:A19"/>
    <mergeCell ref="N18:T18"/>
    <mergeCell ref="U18:Z18"/>
    <mergeCell ref="N19:T19"/>
    <mergeCell ref="U19:Z19"/>
    <mergeCell ref="B16:C16"/>
    <mergeCell ref="A12:A13"/>
    <mergeCell ref="B12:N12"/>
    <mergeCell ref="O12:Z12"/>
    <mergeCell ref="B13:N13"/>
    <mergeCell ref="O13:Z13"/>
    <mergeCell ref="A14:A17"/>
    <mergeCell ref="B14:C15"/>
    <mergeCell ref="D14:Z14"/>
    <mergeCell ref="B17:C17"/>
    <mergeCell ref="D15:I15"/>
    <mergeCell ref="D16:I16"/>
    <mergeCell ref="D17:I17"/>
    <mergeCell ref="J15:O15"/>
    <mergeCell ref="J16:O16"/>
    <mergeCell ref="J17:O17"/>
    <mergeCell ref="P15:U15"/>
    <mergeCell ref="P16:U16"/>
    <mergeCell ref="P17:U17"/>
    <mergeCell ref="R10:X10"/>
    <mergeCell ref="Y10:Z10"/>
    <mergeCell ref="G8:N8"/>
    <mergeCell ref="O8:U8"/>
    <mergeCell ref="B11:D11"/>
    <mergeCell ref="E11:I11"/>
    <mergeCell ref="J11:N11"/>
    <mergeCell ref="O11:Q11"/>
    <mergeCell ref="R11:X11"/>
    <mergeCell ref="A4:Z4"/>
    <mergeCell ref="A1:D1"/>
    <mergeCell ref="A2:D2"/>
    <mergeCell ref="A3:D3"/>
    <mergeCell ref="E1:Z1"/>
    <mergeCell ref="E2:Z2"/>
    <mergeCell ref="E3:Z3"/>
    <mergeCell ref="Y11:Z11"/>
    <mergeCell ref="V8:Z8"/>
    <mergeCell ref="A6:A8"/>
    <mergeCell ref="B6:N6"/>
    <mergeCell ref="O6:Z6"/>
    <mergeCell ref="B7:F7"/>
    <mergeCell ref="G7:N7"/>
    <mergeCell ref="O7:U7"/>
    <mergeCell ref="V7:Z7"/>
    <mergeCell ref="B8:F8"/>
    <mergeCell ref="A9:A11"/>
    <mergeCell ref="B9:N9"/>
    <mergeCell ref="O9:Z9"/>
    <mergeCell ref="B10:D10"/>
    <mergeCell ref="E10:I10"/>
    <mergeCell ref="J10:N10"/>
    <mergeCell ref="O10:Q10"/>
  </mergeCells>
  <dataValidations count="1">
    <dataValidation type="whole" operator="greaterThanOrEqual" allowBlank="1" showInputMessage="1" showErrorMessage="1" errorTitle="Hatalı Veri Girişi" error="Bu alana bir tamsayı girişi yapınız." sqref="B8:Z8 B11:Z11 B13:Z13 D16:Z17 B19:Z19 B22:Z22 D25:Z26 B35:Z35 B29:Z29 B31:Z31 B33:Z33 B38:Z38" xr:uid="{577307DC-3947-4EFD-A47A-F66B30ADA879}">
      <formula1>0</formula1>
    </dataValidation>
  </dataValidations>
  <pageMargins left="0.39370078740157483" right="0.23622047244094488" top="0.74803149606299213" bottom="0.74803149606299213" header="0.31496062992125984" footer="0.31496062992125984"/>
  <pageSetup paperSize="9" scale="78"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6"/>
  <sheetViews>
    <sheetView zoomScaleNormal="100" workbookViewId="0">
      <selection activeCell="E7" sqref="E7"/>
    </sheetView>
  </sheetViews>
  <sheetFormatPr defaultColWidth="9.109375" defaultRowHeight="13.2" x14ac:dyDescent="0.25"/>
  <cols>
    <col min="1" max="1" width="17.109375" style="14" customWidth="1"/>
    <col min="2" max="2" width="12.88671875" style="14" customWidth="1"/>
    <col min="3" max="5" width="24.44140625" style="14" customWidth="1"/>
    <col min="6" max="16384" width="9.109375" style="14"/>
  </cols>
  <sheetData>
    <row r="1" spans="1:5" ht="15.9" customHeight="1" x14ac:dyDescent="0.25">
      <c r="A1" s="74" t="s">
        <v>447</v>
      </c>
      <c r="B1" s="76"/>
      <c r="C1" s="77" t="str">
        <f>IF('Birim Bilgileri'!B1&lt;&gt;"",'Birim Bilgileri'!B1,"")</f>
        <v>Teknik Bilimler Meslek Yüksekokulu</v>
      </c>
      <c r="D1" s="78"/>
      <c r="E1" s="79"/>
    </row>
    <row r="2" spans="1:5" ht="15.9" customHeight="1" x14ac:dyDescent="0.25">
      <c r="A2" s="74" t="s">
        <v>446</v>
      </c>
      <c r="B2" s="76"/>
      <c r="C2" s="77" t="str">
        <f>IF('Birim Bilgileri'!B2&lt;&gt;"",'Birim Bilgileri'!B2,"")</f>
        <v>Makine ve Metal Teknolojileri Bölümü</v>
      </c>
      <c r="D2" s="78"/>
      <c r="E2" s="79"/>
    </row>
    <row r="3" spans="1:5" ht="15.9" customHeight="1" x14ac:dyDescent="0.25">
      <c r="A3" s="74" t="s">
        <v>445</v>
      </c>
      <c r="B3" s="76"/>
      <c r="C3" s="77">
        <f>IF('Birim Bilgileri'!B3&lt;&gt;"",'Birim Bilgileri'!B3,"")</f>
        <v>2023</v>
      </c>
      <c r="D3" s="78"/>
      <c r="E3" s="79"/>
    </row>
    <row r="4" spans="1:5" x14ac:dyDescent="0.25">
      <c r="A4" s="73"/>
      <c r="B4" s="73"/>
      <c r="C4" s="73"/>
      <c r="D4" s="73"/>
      <c r="E4" s="73"/>
    </row>
    <row r="5" spans="1:5" x14ac:dyDescent="0.25">
      <c r="A5" s="82" t="s">
        <v>55</v>
      </c>
      <c r="B5" s="82"/>
      <c r="C5" s="82"/>
      <c r="D5" s="82"/>
      <c r="E5" s="82"/>
    </row>
    <row r="6" spans="1:5" ht="15.6" x14ac:dyDescent="0.25">
      <c r="A6" s="70" t="s">
        <v>56</v>
      </c>
      <c r="B6" s="70"/>
      <c r="C6" s="8" t="s">
        <v>18</v>
      </c>
      <c r="D6" s="8" t="s">
        <v>529</v>
      </c>
      <c r="E6" s="8" t="s">
        <v>57</v>
      </c>
    </row>
    <row r="7" spans="1:5" x14ac:dyDescent="0.25">
      <c r="A7" s="9" t="s">
        <v>58</v>
      </c>
      <c r="B7" s="9" t="s">
        <v>59</v>
      </c>
      <c r="C7" s="10">
        <v>5</v>
      </c>
      <c r="D7" s="10">
        <v>60</v>
      </c>
      <c r="E7" s="10">
        <v>9</v>
      </c>
    </row>
    <row r="8" spans="1:5" x14ac:dyDescent="0.25">
      <c r="A8" s="69" t="s">
        <v>60</v>
      </c>
      <c r="B8" s="9" t="s">
        <v>61</v>
      </c>
      <c r="C8" s="10"/>
      <c r="D8" s="10"/>
      <c r="E8" s="10"/>
    </row>
    <row r="9" spans="1:5" x14ac:dyDescent="0.25">
      <c r="A9" s="69"/>
      <c r="B9" s="9" t="s">
        <v>59</v>
      </c>
      <c r="C9" s="10"/>
      <c r="D9" s="10"/>
      <c r="E9" s="10"/>
    </row>
    <row r="10" spans="1:5" x14ac:dyDescent="0.25">
      <c r="A10" s="83" t="s">
        <v>62</v>
      </c>
      <c r="B10" s="83"/>
      <c r="C10" s="83"/>
      <c r="D10" s="83"/>
      <c r="E10" s="83"/>
    </row>
    <row r="11" spans="1:5" x14ac:dyDescent="0.25">
      <c r="A11" s="67"/>
      <c r="B11" s="67"/>
      <c r="C11" s="67"/>
      <c r="D11" s="67"/>
      <c r="E11" s="67"/>
    </row>
    <row r="12" spans="1:5" x14ac:dyDescent="0.25">
      <c r="A12" s="85" t="s">
        <v>63</v>
      </c>
      <c r="B12" s="85"/>
      <c r="C12" s="85"/>
      <c r="D12" s="85"/>
      <c r="E12" s="85"/>
    </row>
    <row r="13" spans="1:5" ht="15.6" x14ac:dyDescent="0.25">
      <c r="A13" s="70"/>
      <c r="B13" s="70"/>
      <c r="C13" s="70"/>
      <c r="D13" s="8" t="s">
        <v>18</v>
      </c>
      <c r="E13" s="8" t="s">
        <v>524</v>
      </c>
    </row>
    <row r="14" spans="1:5" x14ac:dyDescent="0.25">
      <c r="A14" s="84" t="s">
        <v>64</v>
      </c>
      <c r="B14" s="84"/>
      <c r="C14" s="84"/>
      <c r="D14" s="10"/>
      <c r="E14" s="10"/>
    </row>
    <row r="15" spans="1:5" x14ac:dyDescent="0.25">
      <c r="A15" s="84" t="s">
        <v>65</v>
      </c>
      <c r="B15" s="84"/>
      <c r="C15" s="84"/>
      <c r="D15" s="10"/>
      <c r="E15" s="10"/>
    </row>
    <row r="16" spans="1:5" x14ac:dyDescent="0.25">
      <c r="A16" s="84" t="s">
        <v>66</v>
      </c>
      <c r="B16" s="84"/>
      <c r="C16" s="84"/>
      <c r="D16" s="10"/>
      <c r="E16" s="10"/>
    </row>
  </sheetData>
  <sheetProtection algorithmName="SHA-512" hashValue="ZlWGn3ZHltwPYMHY/bO2DZHhp+w1xU7hV6mZ5u1OC7dV7n4iNVVOMLxEmuyGDpY/xZLN1ysktQ6/tly9nSlICA==" saltValue="RI6FIND5F18N/Nwry5SYwg==" spinCount="100000" sheet="1" objects="1" scenarios="1" selectLockedCells="1"/>
  <mergeCells count="17">
    <mergeCell ref="A14:C14"/>
    <mergeCell ref="A15:C15"/>
    <mergeCell ref="A16:C16"/>
    <mergeCell ref="A13:C13"/>
    <mergeCell ref="A12:E12"/>
    <mergeCell ref="A1:B1"/>
    <mergeCell ref="A2:B2"/>
    <mergeCell ref="A3:B3"/>
    <mergeCell ref="C1:E1"/>
    <mergeCell ref="C2:E2"/>
    <mergeCell ref="C3:E3"/>
    <mergeCell ref="A4:E4"/>
    <mergeCell ref="A11:E11"/>
    <mergeCell ref="A6:B6"/>
    <mergeCell ref="A8:A9"/>
    <mergeCell ref="A5:E5"/>
    <mergeCell ref="A10:E10"/>
  </mergeCells>
  <dataValidations count="1">
    <dataValidation type="whole" operator="greaterThanOrEqual" allowBlank="1" showInputMessage="1" showErrorMessage="1" errorTitle="Hatalı Veri Girişi" error="Bu alana bir pozitif tamsayı girişi yapınız." sqref="C7:E9 D14:E16" xr:uid="{1BCB41E9-6122-4A97-A592-D3603268AEFF}">
      <formula1>0</formula1>
    </dataValidation>
  </dataValidations>
  <pageMargins left="0.39370078740157483" right="0.23622047244094488" top="0.74803149606299213" bottom="0.74803149606299213" header="0.31496062992125984" footer="0.31496062992125984"/>
  <pageSetup paperSize="9" scale="94"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0"/>
  <sheetViews>
    <sheetView zoomScaleNormal="100" workbookViewId="0">
      <selection activeCell="D13" sqref="D13:E13"/>
    </sheetView>
  </sheetViews>
  <sheetFormatPr defaultColWidth="9.109375" defaultRowHeight="13.2" x14ac:dyDescent="0.25"/>
  <cols>
    <col min="1" max="1" width="17.88671875" style="14" customWidth="1"/>
    <col min="2" max="2" width="13.21875" style="14" customWidth="1"/>
    <col min="3" max="7" width="14.44140625" style="14" customWidth="1"/>
    <col min="8" max="16384" width="9.109375" style="14"/>
  </cols>
  <sheetData>
    <row r="1" spans="1:9" ht="15.9" customHeight="1" x14ac:dyDescent="0.25">
      <c r="A1" s="74" t="s">
        <v>447</v>
      </c>
      <c r="B1" s="76"/>
      <c r="C1" s="68" t="str">
        <f>IF('Birim Bilgileri'!B1&lt;&gt;"",'Birim Bilgileri'!B1,"")</f>
        <v>Teknik Bilimler Meslek Yüksekokulu</v>
      </c>
      <c r="D1" s="68"/>
      <c r="E1" s="68"/>
      <c r="F1" s="68"/>
      <c r="G1" s="68"/>
    </row>
    <row r="2" spans="1:9" ht="15.9" customHeight="1" x14ac:dyDescent="0.25">
      <c r="A2" s="74" t="s">
        <v>446</v>
      </c>
      <c r="B2" s="76"/>
      <c r="C2" s="68" t="str">
        <f>IF('Birim Bilgileri'!B2&lt;&gt;"",'Birim Bilgileri'!B2,"")</f>
        <v>Makine ve Metal Teknolojileri Bölümü</v>
      </c>
      <c r="D2" s="68"/>
      <c r="E2" s="68"/>
      <c r="F2" s="68"/>
      <c r="G2" s="68"/>
    </row>
    <row r="3" spans="1:9" ht="15.9" customHeight="1" x14ac:dyDescent="0.25">
      <c r="A3" s="74" t="s">
        <v>445</v>
      </c>
      <c r="B3" s="76"/>
      <c r="C3" s="68">
        <f>IF('Birim Bilgileri'!B3&lt;&gt;"",'Birim Bilgileri'!B3,"")</f>
        <v>2023</v>
      </c>
      <c r="D3" s="68"/>
      <c r="E3" s="68"/>
      <c r="F3" s="68"/>
      <c r="G3" s="68"/>
    </row>
    <row r="4" spans="1:9" x14ac:dyDescent="0.25">
      <c r="A4" s="67"/>
      <c r="B4" s="67"/>
      <c r="C4" s="67"/>
      <c r="D4" s="67"/>
      <c r="E4" s="67"/>
      <c r="F4" s="67"/>
      <c r="G4" s="67"/>
    </row>
    <row r="5" spans="1:9" ht="30" customHeight="1" x14ac:dyDescent="0.25">
      <c r="A5" s="89" t="s">
        <v>512</v>
      </c>
      <c r="B5" s="89"/>
      <c r="C5" s="89"/>
      <c r="D5" s="89"/>
      <c r="E5" s="89"/>
      <c r="F5" s="89"/>
      <c r="G5" s="89"/>
    </row>
    <row r="6" spans="1:9" ht="39.6" x14ac:dyDescent="0.25">
      <c r="A6" s="70" t="s">
        <v>70</v>
      </c>
      <c r="B6" s="8" t="s">
        <v>71</v>
      </c>
      <c r="C6" s="8" t="s">
        <v>72</v>
      </c>
      <c r="D6" s="70" t="s">
        <v>73</v>
      </c>
      <c r="E6" s="70"/>
      <c r="F6" s="70" t="s">
        <v>74</v>
      </c>
      <c r="G6" s="70"/>
    </row>
    <row r="7" spans="1:9" x14ac:dyDescent="0.25">
      <c r="A7" s="70"/>
      <c r="B7" s="10"/>
      <c r="C7" s="10"/>
      <c r="D7" s="80"/>
      <c r="E7" s="80"/>
      <c r="F7" s="80"/>
      <c r="G7" s="80"/>
    </row>
    <row r="8" spans="1:9" x14ac:dyDescent="0.25">
      <c r="A8" s="88"/>
      <c r="B8" s="88"/>
      <c r="C8" s="88"/>
      <c r="D8" s="88"/>
      <c r="E8" s="88"/>
      <c r="F8" s="88"/>
      <c r="G8" s="88"/>
    </row>
    <row r="9" spans="1:9" x14ac:dyDescent="0.25">
      <c r="A9" s="86" t="s">
        <v>75</v>
      </c>
      <c r="B9" s="86"/>
      <c r="C9" s="86"/>
      <c r="D9" s="86"/>
      <c r="E9" s="86"/>
      <c r="F9" s="86"/>
      <c r="G9" s="86"/>
    </row>
    <row r="10" spans="1:9" x14ac:dyDescent="0.25">
      <c r="A10" s="17" t="s">
        <v>76</v>
      </c>
      <c r="B10" s="86" t="s">
        <v>337</v>
      </c>
      <c r="C10" s="86"/>
      <c r="D10" s="86" t="s">
        <v>338</v>
      </c>
      <c r="E10" s="86"/>
      <c r="F10" s="90" t="s">
        <v>339</v>
      </c>
      <c r="G10" s="90"/>
      <c r="H10" s="18"/>
      <c r="I10" s="18"/>
    </row>
    <row r="11" spans="1:9" x14ac:dyDescent="0.25">
      <c r="A11" s="17" t="s">
        <v>77</v>
      </c>
      <c r="B11" s="80"/>
      <c r="C11" s="80"/>
      <c r="D11" s="80">
        <v>24</v>
      </c>
      <c r="E11" s="80"/>
      <c r="F11" s="87"/>
      <c r="G11" s="87"/>
    </row>
    <row r="12" spans="1:9" x14ac:dyDescent="0.25">
      <c r="A12" s="17" t="s">
        <v>78</v>
      </c>
      <c r="B12" s="80"/>
      <c r="C12" s="80"/>
      <c r="D12" s="80"/>
      <c r="E12" s="80"/>
      <c r="F12" s="87"/>
      <c r="G12" s="87"/>
    </row>
    <row r="13" spans="1:9" x14ac:dyDescent="0.25">
      <c r="A13" s="17" t="s">
        <v>79</v>
      </c>
      <c r="B13" s="80"/>
      <c r="C13" s="80"/>
      <c r="D13" s="80">
        <v>4</v>
      </c>
      <c r="E13" s="80"/>
      <c r="F13" s="87"/>
      <c r="G13" s="87"/>
    </row>
    <row r="14" spans="1:9" x14ac:dyDescent="0.25">
      <c r="A14" s="17" t="s">
        <v>80</v>
      </c>
      <c r="B14" s="80"/>
      <c r="C14" s="80"/>
      <c r="D14" s="80"/>
      <c r="E14" s="80"/>
      <c r="F14" s="87"/>
      <c r="G14" s="87"/>
    </row>
    <row r="15" spans="1:9" x14ac:dyDescent="0.25">
      <c r="A15" s="17" t="s">
        <v>81</v>
      </c>
      <c r="B15" s="80"/>
      <c r="C15" s="80"/>
      <c r="D15" s="80"/>
      <c r="E15" s="80"/>
      <c r="F15" s="87"/>
      <c r="G15" s="87"/>
    </row>
    <row r="16" spans="1:9" x14ac:dyDescent="0.25">
      <c r="A16" s="17" t="s">
        <v>82</v>
      </c>
      <c r="B16" s="80"/>
      <c r="C16" s="80"/>
      <c r="D16" s="80"/>
      <c r="E16" s="80"/>
      <c r="F16" s="87"/>
      <c r="G16" s="87"/>
    </row>
    <row r="17" spans="1:7" x14ac:dyDescent="0.25">
      <c r="A17" s="17" t="s">
        <v>83</v>
      </c>
      <c r="B17" s="80"/>
      <c r="C17" s="80"/>
      <c r="D17" s="80"/>
      <c r="E17" s="80"/>
      <c r="F17" s="87"/>
      <c r="G17" s="87"/>
    </row>
    <row r="18" spans="1:7" x14ac:dyDescent="0.25">
      <c r="A18" s="17" t="s">
        <v>84</v>
      </c>
      <c r="B18" s="80"/>
      <c r="C18" s="80"/>
      <c r="D18" s="80"/>
      <c r="E18" s="80"/>
      <c r="F18" s="87"/>
      <c r="G18" s="87"/>
    </row>
    <row r="19" spans="1:7" x14ac:dyDescent="0.25">
      <c r="A19" s="17" t="s">
        <v>85</v>
      </c>
      <c r="B19" s="80"/>
      <c r="C19" s="80"/>
      <c r="D19" s="80"/>
      <c r="E19" s="80"/>
      <c r="F19" s="87"/>
      <c r="G19" s="87"/>
    </row>
    <row r="20" spans="1:7" x14ac:dyDescent="0.25">
      <c r="A20" s="17" t="s">
        <v>86</v>
      </c>
      <c r="B20" s="80"/>
      <c r="C20" s="80"/>
      <c r="D20" s="80"/>
      <c r="E20" s="80"/>
      <c r="F20" s="87"/>
      <c r="G20" s="87"/>
    </row>
    <row r="21" spans="1:7" x14ac:dyDescent="0.25">
      <c r="A21" s="17" t="s">
        <v>87</v>
      </c>
      <c r="B21" s="80"/>
      <c r="C21" s="80"/>
      <c r="D21" s="80"/>
      <c r="E21" s="80"/>
      <c r="F21" s="87"/>
      <c r="G21" s="87"/>
    </row>
    <row r="22" spans="1:7" x14ac:dyDescent="0.25">
      <c r="A22" s="17" t="s">
        <v>88</v>
      </c>
      <c r="B22" s="80"/>
      <c r="C22" s="80"/>
      <c r="D22" s="80"/>
      <c r="E22" s="80"/>
      <c r="F22" s="87"/>
      <c r="G22" s="87"/>
    </row>
    <row r="23" spans="1:7" x14ac:dyDescent="0.25">
      <c r="A23" s="17" t="s">
        <v>89</v>
      </c>
      <c r="B23" s="80"/>
      <c r="C23" s="80"/>
      <c r="D23" s="80"/>
      <c r="E23" s="80"/>
      <c r="F23" s="87"/>
      <c r="G23" s="87"/>
    </row>
    <row r="24" spans="1:7" x14ac:dyDescent="0.25">
      <c r="A24" s="17" t="s">
        <v>90</v>
      </c>
      <c r="B24" s="80"/>
      <c r="C24" s="80"/>
      <c r="D24" s="80"/>
      <c r="E24" s="80"/>
      <c r="F24" s="87"/>
      <c r="G24" s="87"/>
    </row>
    <row r="25" spans="1:7" x14ac:dyDescent="0.25">
      <c r="A25" s="17" t="s">
        <v>91</v>
      </c>
      <c r="B25" s="80"/>
      <c r="C25" s="80"/>
      <c r="D25" s="80"/>
      <c r="E25" s="80"/>
      <c r="F25" s="87"/>
      <c r="G25" s="87"/>
    </row>
    <row r="26" spans="1:7" x14ac:dyDescent="0.25">
      <c r="A26" s="17" t="s">
        <v>92</v>
      </c>
      <c r="B26" s="80"/>
      <c r="C26" s="80"/>
      <c r="D26" s="80"/>
      <c r="E26" s="80"/>
      <c r="F26" s="87"/>
      <c r="G26" s="87"/>
    </row>
    <row r="27" spans="1:7" x14ac:dyDescent="0.25">
      <c r="A27" s="17" t="s">
        <v>93</v>
      </c>
      <c r="B27" s="80"/>
      <c r="C27" s="80"/>
      <c r="D27" s="80"/>
      <c r="E27" s="80"/>
      <c r="F27" s="87"/>
      <c r="G27" s="87"/>
    </row>
    <row r="28" spans="1:7" x14ac:dyDescent="0.25">
      <c r="A28" s="17" t="s">
        <v>94</v>
      </c>
      <c r="B28" s="80"/>
      <c r="C28" s="80"/>
      <c r="D28" s="80"/>
      <c r="E28" s="80"/>
      <c r="F28" s="87"/>
      <c r="G28" s="87"/>
    </row>
    <row r="29" spans="1:7" x14ac:dyDescent="0.25">
      <c r="A29" s="93" t="s">
        <v>340</v>
      </c>
      <c r="B29" s="94"/>
      <c r="C29" s="94"/>
      <c r="D29" s="94"/>
      <c r="E29" s="94"/>
      <c r="F29" s="94"/>
      <c r="G29" s="95"/>
    </row>
    <row r="30" spans="1:7" x14ac:dyDescent="0.25">
      <c r="A30" s="19" t="s">
        <v>69</v>
      </c>
      <c r="B30" s="80"/>
      <c r="C30" s="80"/>
      <c r="D30" s="80"/>
      <c r="E30" s="80"/>
      <c r="F30" s="87"/>
      <c r="G30" s="87"/>
    </row>
    <row r="31" spans="1:7" x14ac:dyDescent="0.25">
      <c r="A31" s="19" t="s">
        <v>69</v>
      </c>
      <c r="B31" s="80"/>
      <c r="C31" s="80"/>
      <c r="D31" s="80"/>
      <c r="E31" s="80"/>
      <c r="F31" s="87"/>
      <c r="G31" s="87"/>
    </row>
    <row r="32" spans="1:7" x14ac:dyDescent="0.25">
      <c r="A32" s="19" t="s">
        <v>69</v>
      </c>
      <c r="B32" s="80"/>
      <c r="C32" s="80"/>
      <c r="D32" s="80"/>
      <c r="E32" s="80"/>
      <c r="F32" s="87"/>
      <c r="G32" s="87"/>
    </row>
    <row r="33" spans="1:7" x14ac:dyDescent="0.25">
      <c r="A33" s="92"/>
      <c r="B33" s="92"/>
      <c r="C33" s="92"/>
      <c r="D33" s="92"/>
      <c r="E33" s="92"/>
      <c r="F33" s="92"/>
      <c r="G33" s="92"/>
    </row>
    <row r="34" spans="1:7" x14ac:dyDescent="0.25">
      <c r="A34" s="70" t="s">
        <v>67</v>
      </c>
      <c r="B34" s="70"/>
      <c r="C34" s="70"/>
      <c r="D34" s="70"/>
      <c r="E34" s="70"/>
      <c r="F34" s="70"/>
      <c r="G34" s="70"/>
    </row>
    <row r="35" spans="1:7" ht="14.25" customHeight="1" x14ac:dyDescent="0.25">
      <c r="A35" s="8" t="s">
        <v>68</v>
      </c>
      <c r="B35" s="70" t="s">
        <v>335</v>
      </c>
      <c r="C35" s="70"/>
      <c r="D35" s="70"/>
      <c r="E35" s="70"/>
      <c r="F35" s="70" t="s">
        <v>336</v>
      </c>
      <c r="G35" s="70"/>
    </row>
    <row r="36" spans="1:7" x14ac:dyDescent="0.25">
      <c r="A36" s="8">
        <v>1</v>
      </c>
      <c r="B36" s="91"/>
      <c r="C36" s="91"/>
      <c r="D36" s="91"/>
      <c r="E36" s="91"/>
      <c r="F36" s="80"/>
      <c r="G36" s="80"/>
    </row>
    <row r="37" spans="1:7" x14ac:dyDescent="0.25">
      <c r="A37" s="8">
        <v>2</v>
      </c>
      <c r="B37" s="91"/>
      <c r="C37" s="91"/>
      <c r="D37" s="91"/>
      <c r="E37" s="91"/>
      <c r="F37" s="80"/>
      <c r="G37" s="80"/>
    </row>
    <row r="38" spans="1:7" x14ac:dyDescent="0.25">
      <c r="A38" s="8">
        <v>3</v>
      </c>
      <c r="B38" s="91"/>
      <c r="C38" s="91"/>
      <c r="D38" s="91"/>
      <c r="E38" s="91"/>
      <c r="F38" s="80"/>
      <c r="G38" s="80"/>
    </row>
    <row r="39" spans="1:7" x14ac:dyDescent="0.25">
      <c r="A39" s="8">
        <v>4</v>
      </c>
      <c r="B39" s="91"/>
      <c r="C39" s="91"/>
      <c r="D39" s="91"/>
      <c r="E39" s="91"/>
      <c r="F39" s="80"/>
      <c r="G39" s="80"/>
    </row>
    <row r="40" spans="1:7" x14ac:dyDescent="0.25">
      <c r="A40" s="8">
        <v>5</v>
      </c>
      <c r="B40" s="91"/>
      <c r="C40" s="91"/>
      <c r="D40" s="91"/>
      <c r="E40" s="91"/>
      <c r="F40" s="80"/>
      <c r="G40" s="80"/>
    </row>
    <row r="41" spans="1:7" x14ac:dyDescent="0.25">
      <c r="A41" s="8">
        <v>6</v>
      </c>
      <c r="B41" s="91"/>
      <c r="C41" s="91"/>
      <c r="D41" s="91"/>
      <c r="E41" s="91"/>
      <c r="F41" s="80"/>
      <c r="G41" s="80"/>
    </row>
    <row r="42" spans="1:7" x14ac:dyDescent="0.25">
      <c r="A42" s="8">
        <v>7</v>
      </c>
      <c r="B42" s="91"/>
      <c r="C42" s="91"/>
      <c r="D42" s="91"/>
      <c r="E42" s="91"/>
      <c r="F42" s="80"/>
      <c r="G42" s="80"/>
    </row>
    <row r="43" spans="1:7" x14ac:dyDescent="0.25">
      <c r="A43" s="8">
        <v>8</v>
      </c>
      <c r="B43" s="91"/>
      <c r="C43" s="91"/>
      <c r="D43" s="91"/>
      <c r="E43" s="91"/>
      <c r="F43" s="80"/>
      <c r="G43" s="80"/>
    </row>
    <row r="44" spans="1:7" x14ac:dyDescent="0.25">
      <c r="A44" s="8">
        <v>9</v>
      </c>
      <c r="B44" s="91"/>
      <c r="C44" s="91"/>
      <c r="D44" s="91"/>
      <c r="E44" s="91"/>
      <c r="F44" s="80"/>
      <c r="G44" s="80"/>
    </row>
    <row r="45" spans="1:7" x14ac:dyDescent="0.25">
      <c r="A45" s="8">
        <v>10</v>
      </c>
      <c r="B45" s="91"/>
      <c r="C45" s="91"/>
      <c r="D45" s="91"/>
      <c r="E45" s="91"/>
      <c r="F45" s="80"/>
      <c r="G45" s="80"/>
    </row>
    <row r="46" spans="1:7" x14ac:dyDescent="0.25">
      <c r="A46" s="8">
        <v>11</v>
      </c>
      <c r="B46" s="91"/>
      <c r="C46" s="91"/>
      <c r="D46" s="91"/>
      <c r="E46" s="91"/>
      <c r="F46" s="80"/>
      <c r="G46" s="80"/>
    </row>
    <row r="47" spans="1:7" x14ac:dyDescent="0.25">
      <c r="A47" s="8">
        <v>12</v>
      </c>
      <c r="B47" s="91"/>
      <c r="C47" s="91"/>
      <c r="D47" s="91"/>
      <c r="E47" s="91"/>
      <c r="F47" s="80"/>
      <c r="G47" s="80"/>
    </row>
    <row r="48" spans="1:7" x14ac:dyDescent="0.25">
      <c r="A48" s="8">
        <v>13</v>
      </c>
      <c r="B48" s="91"/>
      <c r="C48" s="91"/>
      <c r="D48" s="91"/>
      <c r="E48" s="91"/>
      <c r="F48" s="80"/>
      <c r="G48" s="80"/>
    </row>
    <row r="49" spans="1:7" x14ac:dyDescent="0.25">
      <c r="A49" s="8">
        <v>14</v>
      </c>
      <c r="B49" s="91"/>
      <c r="C49" s="91"/>
      <c r="D49" s="91"/>
      <c r="E49" s="91"/>
      <c r="F49" s="80"/>
      <c r="G49" s="80"/>
    </row>
    <row r="50" spans="1:7" x14ac:dyDescent="0.25">
      <c r="A50" s="8">
        <v>15</v>
      </c>
      <c r="B50" s="91"/>
      <c r="C50" s="91"/>
      <c r="D50" s="91"/>
      <c r="E50" s="91"/>
      <c r="F50" s="80"/>
      <c r="G50" s="80"/>
    </row>
  </sheetData>
  <sheetProtection algorithmName="SHA-512" hashValue="sTDFRAanr/l6otRlOOrJWH9IBLQn0AZHJ22kLOsfDEpyHc4y/2UFoD5WvPDijC9s6pYkHKjYZa7M6K4UZ7nuoQ==" saltValue="uHXqg5z5YWp8Cir+HZ2/bg==" spinCount="100000" sheet="1" objects="1" scenarios="1" selectLockedCells="1"/>
  <mergeCells count="116">
    <mergeCell ref="A29:G29"/>
    <mergeCell ref="B48:E48"/>
    <mergeCell ref="F48:G48"/>
    <mergeCell ref="B49:E49"/>
    <mergeCell ref="F49:G49"/>
    <mergeCell ref="B50:E50"/>
    <mergeCell ref="F50:G50"/>
    <mergeCell ref="B45:E45"/>
    <mergeCell ref="F45:G45"/>
    <mergeCell ref="B46:E46"/>
    <mergeCell ref="F46:G46"/>
    <mergeCell ref="B47:E47"/>
    <mergeCell ref="F47:G47"/>
    <mergeCell ref="B42:E42"/>
    <mergeCell ref="F42:G42"/>
    <mergeCell ref="B43:E43"/>
    <mergeCell ref="F43:G43"/>
    <mergeCell ref="B44:E44"/>
    <mergeCell ref="F44:G44"/>
    <mergeCell ref="B39:E39"/>
    <mergeCell ref="F39:G39"/>
    <mergeCell ref="B40:E40"/>
    <mergeCell ref="F40:G40"/>
    <mergeCell ref="B41:E41"/>
    <mergeCell ref="F41:G41"/>
    <mergeCell ref="B32:C32"/>
    <mergeCell ref="D32:E32"/>
    <mergeCell ref="F32:G32"/>
    <mergeCell ref="B35:E35"/>
    <mergeCell ref="F35:G35"/>
    <mergeCell ref="B30:C30"/>
    <mergeCell ref="D30:E30"/>
    <mergeCell ref="F30:G30"/>
    <mergeCell ref="B31:C31"/>
    <mergeCell ref="D31:E31"/>
    <mergeCell ref="F31:G31"/>
    <mergeCell ref="B36:E36"/>
    <mergeCell ref="F36:G36"/>
    <mergeCell ref="B37:E37"/>
    <mergeCell ref="F37:G37"/>
    <mergeCell ref="B38:E38"/>
    <mergeCell ref="F38:G38"/>
    <mergeCell ref="A33:G33"/>
    <mergeCell ref="B28:C28"/>
    <mergeCell ref="D28:E28"/>
    <mergeCell ref="F28:G28"/>
    <mergeCell ref="A5:G5"/>
    <mergeCell ref="A34:G34"/>
    <mergeCell ref="F6:G6"/>
    <mergeCell ref="F7:G7"/>
    <mergeCell ref="D7:E7"/>
    <mergeCell ref="D6:E6"/>
    <mergeCell ref="B26:C26"/>
    <mergeCell ref="D26:E26"/>
    <mergeCell ref="F26:G26"/>
    <mergeCell ref="B10:C10"/>
    <mergeCell ref="D10:E10"/>
    <mergeCell ref="F10:G10"/>
    <mergeCell ref="B27:C27"/>
    <mergeCell ref="D27:E27"/>
    <mergeCell ref="F27:G27"/>
    <mergeCell ref="B24:C24"/>
    <mergeCell ref="D24:E24"/>
    <mergeCell ref="F24:G24"/>
    <mergeCell ref="B25:C25"/>
    <mergeCell ref="D25:E25"/>
    <mergeCell ref="F25:G25"/>
    <mergeCell ref="B22:C22"/>
    <mergeCell ref="D22:E22"/>
    <mergeCell ref="F22:G22"/>
    <mergeCell ref="B23:C23"/>
    <mergeCell ref="D23:E23"/>
    <mergeCell ref="F23:G23"/>
    <mergeCell ref="B20:C20"/>
    <mergeCell ref="D20:E20"/>
    <mergeCell ref="F20:G20"/>
    <mergeCell ref="B21:C21"/>
    <mergeCell ref="D21:E21"/>
    <mergeCell ref="F21:G21"/>
    <mergeCell ref="B18:C18"/>
    <mergeCell ref="D18:E18"/>
    <mergeCell ref="F18:G18"/>
    <mergeCell ref="B19:C19"/>
    <mergeCell ref="D19:E19"/>
    <mergeCell ref="F19:G19"/>
    <mergeCell ref="B16:C16"/>
    <mergeCell ref="D16:E16"/>
    <mergeCell ref="F16:G16"/>
    <mergeCell ref="B17:C17"/>
    <mergeCell ref="D17:E17"/>
    <mergeCell ref="F17:G17"/>
    <mergeCell ref="B14:C14"/>
    <mergeCell ref="D14:E14"/>
    <mergeCell ref="F14:G14"/>
    <mergeCell ref="B15:C15"/>
    <mergeCell ref="D15:E15"/>
    <mergeCell ref="F15:G15"/>
    <mergeCell ref="B12:C12"/>
    <mergeCell ref="D12:E12"/>
    <mergeCell ref="F12:G12"/>
    <mergeCell ref="B13:C13"/>
    <mergeCell ref="D13:E13"/>
    <mergeCell ref="F13:G13"/>
    <mergeCell ref="A9:G9"/>
    <mergeCell ref="A6:A7"/>
    <mergeCell ref="B11:C11"/>
    <mergeCell ref="D11:E11"/>
    <mergeCell ref="F11:G11"/>
    <mergeCell ref="A1:B1"/>
    <mergeCell ref="A2:B2"/>
    <mergeCell ref="A3:B3"/>
    <mergeCell ref="C1:G1"/>
    <mergeCell ref="C2:G2"/>
    <mergeCell ref="C3:G3"/>
    <mergeCell ref="A4:G4"/>
    <mergeCell ref="A8:G8"/>
  </mergeCells>
  <dataValidations count="1">
    <dataValidation type="whole" operator="greaterThanOrEqual" allowBlank="1" showInputMessage="1" showErrorMessage="1" errorTitle="Hatalı Veri Girişi" error="Bu alana bir pozitif tamsayı girişi yapınız." sqref="B7:G7 B11:G28 B30:G32 F36:G50" xr:uid="{846D5E02-119E-484E-B430-9D71B1BF3F2A}">
      <formula1>0</formula1>
    </dataValidation>
  </dataValidations>
  <pageMargins left="0.39370078740157483" right="0.23622047244094488" top="0.74803149606299213" bottom="0.74803149606299213" header="0.31496062992125984" footer="0.31496062992125984"/>
  <pageSetup paperSize="9" scale="94"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30"/>
  <sheetViews>
    <sheetView zoomScaleNormal="100" workbookViewId="0">
      <selection activeCell="F29" sqref="F29"/>
    </sheetView>
  </sheetViews>
  <sheetFormatPr defaultColWidth="9.109375" defaultRowHeight="13.2" x14ac:dyDescent="0.3"/>
  <cols>
    <col min="1" max="1" width="16.6640625" style="23" customWidth="1"/>
    <col min="2" max="6" width="9.6640625" style="23" customWidth="1"/>
    <col min="7" max="7" width="12.88671875" style="23" customWidth="1"/>
    <col min="8" max="8" width="17.109375" style="23" customWidth="1"/>
    <col min="9" max="9" width="12" style="23" customWidth="1"/>
    <col min="10" max="16384" width="9.109375" style="23"/>
  </cols>
  <sheetData>
    <row r="1" spans="1:9" s="14" customFormat="1" ht="15.9" customHeight="1" x14ac:dyDescent="0.25">
      <c r="A1" s="97" t="s">
        <v>447</v>
      </c>
      <c r="B1" s="97"/>
      <c r="C1" s="68" t="str">
        <f>IF('Birim Bilgileri'!B1&lt;&gt;"",'Birim Bilgileri'!B1,"")</f>
        <v>Teknik Bilimler Meslek Yüksekokulu</v>
      </c>
      <c r="D1" s="68"/>
      <c r="E1" s="68"/>
      <c r="F1" s="68"/>
      <c r="G1" s="68"/>
      <c r="H1" s="68"/>
      <c r="I1" s="68"/>
    </row>
    <row r="2" spans="1:9" s="14" customFormat="1" ht="15.75" customHeight="1" x14ac:dyDescent="0.25">
      <c r="A2" s="97" t="s">
        <v>446</v>
      </c>
      <c r="B2" s="97"/>
      <c r="C2" s="68" t="str">
        <f>IF('Birim Bilgileri'!B2&lt;&gt;"",'Birim Bilgileri'!B2,"")</f>
        <v>Makine ve Metal Teknolojileri Bölümü</v>
      </c>
      <c r="D2" s="68"/>
      <c r="E2" s="68"/>
      <c r="F2" s="68"/>
      <c r="G2" s="68"/>
      <c r="H2" s="68"/>
      <c r="I2" s="68"/>
    </row>
    <row r="3" spans="1:9" s="14" customFormat="1" ht="15.9" customHeight="1" x14ac:dyDescent="0.25">
      <c r="A3" s="97" t="s">
        <v>445</v>
      </c>
      <c r="B3" s="97"/>
      <c r="C3" s="68">
        <f>IF('Birim Bilgileri'!B3&lt;&gt;"",'Birim Bilgileri'!B3,"")</f>
        <v>2023</v>
      </c>
      <c r="D3" s="68"/>
      <c r="E3" s="68"/>
      <c r="F3" s="68"/>
      <c r="G3" s="68"/>
      <c r="H3" s="68"/>
      <c r="I3" s="68"/>
    </row>
    <row r="4" spans="1:9" x14ac:dyDescent="0.3">
      <c r="A4" s="96"/>
      <c r="B4" s="96"/>
      <c r="C4" s="96"/>
      <c r="D4" s="96"/>
      <c r="E4" s="96"/>
      <c r="F4" s="96"/>
      <c r="G4" s="96"/>
      <c r="H4" s="96"/>
      <c r="I4" s="96"/>
    </row>
    <row r="5" spans="1:9" x14ac:dyDescent="0.3">
      <c r="A5" s="85" t="s">
        <v>110</v>
      </c>
      <c r="B5" s="85"/>
      <c r="C5" s="85"/>
      <c r="D5" s="85"/>
      <c r="E5" s="85"/>
      <c r="F5" s="85"/>
      <c r="G5" s="85"/>
      <c r="H5" s="85"/>
      <c r="I5" s="85"/>
    </row>
    <row r="6" spans="1:9" ht="31.5" customHeight="1" x14ac:dyDescent="0.3">
      <c r="A6" s="84" t="s">
        <v>96</v>
      </c>
      <c r="B6" s="70" t="s">
        <v>97</v>
      </c>
      <c r="C6" s="70"/>
      <c r="D6" s="70"/>
      <c r="E6" s="70" t="s">
        <v>98</v>
      </c>
      <c r="F6" s="70"/>
      <c r="G6" s="70" t="s">
        <v>99</v>
      </c>
      <c r="H6" s="70"/>
      <c r="I6" s="70"/>
    </row>
    <row r="7" spans="1:9" ht="26.4" x14ac:dyDescent="0.3">
      <c r="A7" s="84"/>
      <c r="B7" s="8" t="s">
        <v>100</v>
      </c>
      <c r="C7" s="8" t="s">
        <v>101</v>
      </c>
      <c r="D7" s="8" t="s">
        <v>14</v>
      </c>
      <c r="E7" s="8" t="s">
        <v>102</v>
      </c>
      <c r="F7" s="8" t="s">
        <v>103</v>
      </c>
      <c r="G7" s="8" t="s">
        <v>341</v>
      </c>
      <c r="H7" s="8" t="s">
        <v>342</v>
      </c>
      <c r="I7" s="8" t="s">
        <v>104</v>
      </c>
    </row>
    <row r="8" spans="1:9" x14ac:dyDescent="0.3">
      <c r="A8" s="21" t="s">
        <v>105</v>
      </c>
      <c r="B8" s="10"/>
      <c r="C8" s="10"/>
      <c r="D8" s="12">
        <f>SUM(B8:C8)</f>
        <v>0</v>
      </c>
      <c r="E8" s="10"/>
      <c r="F8" s="10"/>
      <c r="G8" s="24"/>
      <c r="H8" s="24"/>
      <c r="I8" s="24"/>
    </row>
    <row r="9" spans="1:9" x14ac:dyDescent="0.3">
      <c r="A9" s="21" t="s">
        <v>106</v>
      </c>
      <c r="B9" s="10"/>
      <c r="C9" s="10"/>
      <c r="D9" s="12">
        <f t="shared" ref="D9:D12" si="0">SUM(B9:C9)</f>
        <v>0</v>
      </c>
      <c r="E9" s="10"/>
      <c r="F9" s="10"/>
      <c r="G9" s="24"/>
      <c r="H9" s="24"/>
      <c r="I9" s="24"/>
    </row>
    <row r="10" spans="1:9" x14ac:dyDescent="0.3">
      <c r="A10" s="21" t="s">
        <v>107</v>
      </c>
      <c r="B10" s="10"/>
      <c r="C10" s="10"/>
      <c r="D10" s="12">
        <f t="shared" si="0"/>
        <v>0</v>
      </c>
      <c r="E10" s="10"/>
      <c r="F10" s="10"/>
      <c r="G10" s="24"/>
      <c r="H10" s="24"/>
      <c r="I10" s="24"/>
    </row>
    <row r="11" spans="1:9" x14ac:dyDescent="0.3">
      <c r="A11" s="21" t="s">
        <v>108</v>
      </c>
      <c r="B11" s="10">
        <v>9</v>
      </c>
      <c r="C11" s="10"/>
      <c r="D11" s="12">
        <f t="shared" si="0"/>
        <v>9</v>
      </c>
      <c r="E11" s="10">
        <v>9</v>
      </c>
      <c r="F11" s="10"/>
      <c r="G11" s="24">
        <v>0.33</v>
      </c>
      <c r="H11" s="24"/>
      <c r="I11" s="24"/>
    </row>
    <row r="12" spans="1:9" x14ac:dyDescent="0.3">
      <c r="A12" s="21" t="s">
        <v>109</v>
      </c>
      <c r="B12" s="10"/>
      <c r="C12" s="10"/>
      <c r="D12" s="12">
        <f t="shared" si="0"/>
        <v>0</v>
      </c>
      <c r="E12" s="10"/>
      <c r="F12" s="10"/>
      <c r="G12" s="24"/>
      <c r="H12" s="24"/>
      <c r="I12" s="24"/>
    </row>
    <row r="13" spans="1:9" x14ac:dyDescent="0.3">
      <c r="A13" s="21" t="s">
        <v>14</v>
      </c>
      <c r="B13" s="12">
        <f>SUM(B8:B12)</f>
        <v>9</v>
      </c>
      <c r="C13" s="12">
        <f>SUM(C8:C12)</f>
        <v>0</v>
      </c>
      <c r="D13" s="12">
        <f>SUM(D8:D12)</f>
        <v>9</v>
      </c>
      <c r="E13" s="12">
        <f>SUM(E8:E12)</f>
        <v>9</v>
      </c>
      <c r="F13" s="12">
        <f>SUM(F8:F12)</f>
        <v>0</v>
      </c>
      <c r="G13" s="24"/>
      <c r="H13" s="24"/>
      <c r="I13" s="24"/>
    </row>
    <row r="14" spans="1:9" x14ac:dyDescent="0.3">
      <c r="A14" s="96"/>
      <c r="B14" s="96"/>
      <c r="C14" s="96"/>
      <c r="D14" s="96"/>
      <c r="E14" s="96"/>
      <c r="F14" s="96"/>
      <c r="G14" s="96"/>
      <c r="H14" s="96"/>
      <c r="I14" s="96"/>
    </row>
    <row r="15" spans="1:9" ht="30" customHeight="1" x14ac:dyDescent="0.3">
      <c r="A15" s="82" t="s">
        <v>509</v>
      </c>
      <c r="B15" s="82"/>
      <c r="C15" s="82"/>
      <c r="D15" s="82"/>
      <c r="E15" s="82"/>
      <c r="F15" s="82"/>
      <c r="G15" s="82"/>
      <c r="H15" s="82"/>
      <c r="I15" s="82"/>
    </row>
    <row r="16" spans="1:9" ht="42" customHeight="1" x14ac:dyDescent="0.3">
      <c r="A16" s="69" t="s">
        <v>111</v>
      </c>
      <c r="B16" s="70" t="s">
        <v>112</v>
      </c>
      <c r="C16" s="70"/>
      <c r="D16" s="70" t="s">
        <v>113</v>
      </c>
      <c r="E16" s="70"/>
      <c r="F16" s="70" t="s">
        <v>114</v>
      </c>
      <c r="G16" s="70"/>
      <c r="H16" s="70" t="s">
        <v>115</v>
      </c>
      <c r="I16" s="70"/>
    </row>
    <row r="17" spans="1:9" ht="26.4" x14ac:dyDescent="0.3">
      <c r="A17" s="69"/>
      <c r="B17" s="8" t="s">
        <v>116</v>
      </c>
      <c r="C17" s="8" t="s">
        <v>117</v>
      </c>
      <c r="D17" s="8" t="s">
        <v>117</v>
      </c>
      <c r="E17" s="8" t="s">
        <v>118</v>
      </c>
      <c r="F17" s="8" t="s">
        <v>117</v>
      </c>
      <c r="G17" s="8" t="s">
        <v>119</v>
      </c>
      <c r="H17" s="8" t="s">
        <v>120</v>
      </c>
      <c r="I17" s="8" t="s">
        <v>117</v>
      </c>
    </row>
    <row r="18" spans="1:9" x14ac:dyDescent="0.3">
      <c r="A18" s="20"/>
      <c r="B18" s="10"/>
      <c r="C18" s="10"/>
      <c r="D18" s="10"/>
      <c r="E18" s="10"/>
      <c r="F18" s="10"/>
      <c r="G18" s="10"/>
      <c r="H18" s="10"/>
      <c r="I18" s="10"/>
    </row>
    <row r="19" spans="1:9" x14ac:dyDescent="0.3">
      <c r="A19" s="20"/>
      <c r="B19" s="10"/>
      <c r="C19" s="10"/>
      <c r="D19" s="10"/>
      <c r="E19" s="10"/>
      <c r="F19" s="10"/>
      <c r="G19" s="10"/>
      <c r="H19" s="10"/>
      <c r="I19" s="10"/>
    </row>
    <row r="20" spans="1:9" x14ac:dyDescent="0.3">
      <c r="A20" s="20"/>
      <c r="B20" s="10"/>
      <c r="C20" s="10"/>
      <c r="D20" s="10"/>
      <c r="E20" s="10"/>
      <c r="F20" s="10"/>
      <c r="G20" s="10"/>
      <c r="H20" s="10"/>
      <c r="I20" s="10"/>
    </row>
    <row r="21" spans="1:9" x14ac:dyDescent="0.3">
      <c r="A21" s="20"/>
      <c r="B21" s="10"/>
      <c r="C21" s="10"/>
      <c r="D21" s="10"/>
      <c r="E21" s="10"/>
      <c r="F21" s="10"/>
      <c r="G21" s="10"/>
      <c r="H21" s="10"/>
      <c r="I21" s="10"/>
    </row>
    <row r="22" spans="1:9" x14ac:dyDescent="0.3">
      <c r="A22" s="20"/>
      <c r="B22" s="10"/>
      <c r="C22" s="10"/>
      <c r="D22" s="10"/>
      <c r="E22" s="10"/>
      <c r="F22" s="10"/>
      <c r="G22" s="10"/>
      <c r="H22" s="10"/>
      <c r="I22" s="10"/>
    </row>
    <row r="23" spans="1:9" x14ac:dyDescent="0.3">
      <c r="A23" s="20"/>
      <c r="B23" s="10"/>
      <c r="C23" s="10"/>
      <c r="D23" s="10"/>
      <c r="E23" s="10"/>
      <c r="F23" s="10"/>
      <c r="G23" s="10"/>
      <c r="H23" s="10"/>
      <c r="I23" s="10"/>
    </row>
    <row r="24" spans="1:9" x14ac:dyDescent="0.3">
      <c r="A24" s="21" t="s">
        <v>14</v>
      </c>
      <c r="B24" s="12">
        <f t="shared" ref="B24:I24" si="1">COUNTA(B18:B23)</f>
        <v>0</v>
      </c>
      <c r="C24" s="12">
        <f t="shared" si="1"/>
        <v>0</v>
      </c>
      <c r="D24" s="12">
        <f t="shared" si="1"/>
        <v>0</v>
      </c>
      <c r="E24" s="12">
        <f t="shared" si="1"/>
        <v>0</v>
      </c>
      <c r="F24" s="12">
        <f t="shared" si="1"/>
        <v>0</v>
      </c>
      <c r="G24" s="12">
        <f t="shared" si="1"/>
        <v>0</v>
      </c>
      <c r="H24" s="12">
        <f t="shared" si="1"/>
        <v>0</v>
      </c>
      <c r="I24" s="12">
        <f t="shared" si="1"/>
        <v>0</v>
      </c>
    </row>
    <row r="25" spans="1:9" x14ac:dyDescent="0.3">
      <c r="A25" s="96"/>
      <c r="B25" s="96"/>
      <c r="C25" s="96"/>
      <c r="D25" s="96"/>
      <c r="E25" s="96"/>
      <c r="F25" s="96"/>
      <c r="G25" s="96"/>
      <c r="H25" s="96"/>
      <c r="I25" s="96"/>
    </row>
    <row r="26" spans="1:9" x14ac:dyDescent="0.3">
      <c r="A26" s="72" t="s">
        <v>121</v>
      </c>
      <c r="B26" s="72"/>
      <c r="C26" s="72"/>
      <c r="D26" s="72"/>
      <c r="E26" s="72"/>
      <c r="F26" s="72"/>
      <c r="G26" s="72"/>
      <c r="H26" s="25"/>
      <c r="I26" s="25"/>
    </row>
    <row r="27" spans="1:9" x14ac:dyDescent="0.3">
      <c r="A27" s="70"/>
      <c r="B27" s="70" t="s">
        <v>122</v>
      </c>
      <c r="C27" s="70"/>
      <c r="D27" s="70"/>
      <c r="E27" s="70"/>
      <c r="F27" s="70"/>
      <c r="G27" s="70"/>
      <c r="H27" s="25"/>
      <c r="I27" s="25"/>
    </row>
    <row r="28" spans="1:9" x14ac:dyDescent="0.3">
      <c r="A28" s="70"/>
      <c r="B28" s="8" t="s">
        <v>123</v>
      </c>
      <c r="C28" s="8" t="s">
        <v>124</v>
      </c>
      <c r="D28" s="8" t="s">
        <v>125</v>
      </c>
      <c r="E28" s="8" t="s">
        <v>126</v>
      </c>
      <c r="F28" s="8" t="s">
        <v>127</v>
      </c>
      <c r="G28" s="8" t="s">
        <v>128</v>
      </c>
      <c r="H28" s="25"/>
      <c r="I28" s="25"/>
    </row>
    <row r="29" spans="1:9" x14ac:dyDescent="0.3">
      <c r="A29" s="21" t="s">
        <v>129</v>
      </c>
      <c r="B29" s="10"/>
      <c r="C29" s="10"/>
      <c r="D29" s="10">
        <v>2</v>
      </c>
      <c r="E29" s="10">
        <v>2</v>
      </c>
      <c r="F29" s="10">
        <v>3</v>
      </c>
      <c r="G29" s="10">
        <v>2</v>
      </c>
      <c r="H29" s="25"/>
      <c r="I29" s="25"/>
    </row>
    <row r="30" spans="1:9" x14ac:dyDescent="0.3">
      <c r="A30" s="21" t="s">
        <v>343</v>
      </c>
      <c r="B30" s="22">
        <f>IF(SUM($B$29:$G$29)&lt;&gt;0,B29/SUM($B$29:$G$29),0)</f>
        <v>0</v>
      </c>
      <c r="C30" s="22">
        <f t="shared" ref="C30:G30" si="2">IF(SUM($B$29:$G$29)&lt;&gt;0,C29/SUM($B$29:$G$29),0)</f>
        <v>0</v>
      </c>
      <c r="D30" s="22">
        <f t="shared" si="2"/>
        <v>0.22222222222222221</v>
      </c>
      <c r="E30" s="22">
        <f t="shared" si="2"/>
        <v>0.22222222222222221</v>
      </c>
      <c r="F30" s="22">
        <f t="shared" si="2"/>
        <v>0.33333333333333331</v>
      </c>
      <c r="G30" s="22">
        <f t="shared" si="2"/>
        <v>0.22222222222222221</v>
      </c>
      <c r="H30" s="25"/>
      <c r="I30" s="25"/>
    </row>
  </sheetData>
  <sheetProtection algorithmName="SHA-512" hashValue="yVoqMTLDldqwFYQc+sh2eXgKhp38L+bK9MhNEGJLdvOWryPYbWcxCp1YC4cp8antcpHttRYlnUbGSAfV9+bWJQ==" saltValue="7Kad2KxQMsXLRzrChRzu8g==" spinCount="100000" sheet="1" selectLockedCells="1"/>
  <mergeCells count="23">
    <mergeCell ref="A26:G26"/>
    <mergeCell ref="A27:A28"/>
    <mergeCell ref="B27:G27"/>
    <mergeCell ref="A15:I15"/>
    <mergeCell ref="A16:A17"/>
    <mergeCell ref="B16:C16"/>
    <mergeCell ref="D16:E16"/>
    <mergeCell ref="F16:G16"/>
    <mergeCell ref="H16:I16"/>
    <mergeCell ref="A4:I4"/>
    <mergeCell ref="A14:I14"/>
    <mergeCell ref="A25:I25"/>
    <mergeCell ref="A1:B1"/>
    <mergeCell ref="A2:B2"/>
    <mergeCell ref="A3:B3"/>
    <mergeCell ref="C1:I1"/>
    <mergeCell ref="C2:I2"/>
    <mergeCell ref="C3:I3"/>
    <mergeCell ref="A5:I5"/>
    <mergeCell ref="A6:A7"/>
    <mergeCell ref="B6:D6"/>
    <mergeCell ref="E6:F6"/>
    <mergeCell ref="G6:I6"/>
  </mergeCells>
  <dataValidations count="3">
    <dataValidation type="whole" operator="greaterThanOrEqual" allowBlank="1" showInputMessage="1" showErrorMessage="1" errorTitle="Hatalı Veri Girişi" error="Bu alana bir pozitif tamsayı girişi yapınız." sqref="B8:C12 E8:F12 B29:G29" xr:uid="{2C751677-7BF9-400C-A5A3-DA860C569C73}">
      <formula1>0</formula1>
    </dataValidation>
    <dataValidation type="decimal" operator="greaterThanOrEqual" allowBlank="1" showInputMessage="1" showErrorMessage="1" errorTitle="Hatalı Veri Girişi" error="Bu alana bir pozitif reel sayı girişi yapınız." sqref="G8:I13" xr:uid="{1FFC8CDD-5345-4A17-8930-9BDDD8A64C97}">
      <formula1>0</formula1>
    </dataValidation>
    <dataValidation type="list" allowBlank="1" showInputMessage="1" showErrorMessage="1" errorTitle="Hatalı Veri Girişi" error="Liste içerisinden seçim yapın." sqref="A18:A23" xr:uid="{8C621DE7-C07E-4631-BF08-879823EFCF22}">
      <formula1>"Profesör,Doçent,Dr. Öğr. Üyesi,Öğr. Görevlisi (Ders Veren),Öğr. Görevlisi (Uygulamalı Birimler),Araştırma Görevlisi"</formula1>
    </dataValidation>
  </dataValidations>
  <pageMargins left="0.39370078740157483" right="0.23622047244094488" top="0.74803149606299213" bottom="0.74803149606299213" header="0.31496062992125984" footer="0.31496062992125984"/>
  <pageSetup paperSize="9" scale="91"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H44"/>
  <sheetViews>
    <sheetView topLeftCell="A24" zoomScaleNormal="100" workbookViewId="0">
      <selection activeCell="G26" sqref="G26"/>
    </sheetView>
  </sheetViews>
  <sheetFormatPr defaultColWidth="9.109375" defaultRowHeight="13.2" x14ac:dyDescent="0.25"/>
  <cols>
    <col min="1" max="1" width="16.33203125" style="14" bestFit="1" customWidth="1"/>
    <col min="2" max="2" width="10" style="14" customWidth="1"/>
    <col min="3" max="8" width="12.21875" style="14" customWidth="1"/>
    <col min="9" max="16384" width="9.109375" style="14"/>
  </cols>
  <sheetData>
    <row r="1" spans="1:8" ht="15.9" customHeight="1" x14ac:dyDescent="0.25">
      <c r="A1" s="97" t="s">
        <v>447</v>
      </c>
      <c r="B1" s="97"/>
      <c r="C1" s="68" t="str">
        <f>IF('Birim Bilgileri'!B1&lt;&gt;"",'Birim Bilgileri'!B1,"")</f>
        <v>Teknik Bilimler Meslek Yüksekokulu</v>
      </c>
      <c r="D1" s="68"/>
      <c r="E1" s="68"/>
      <c r="F1" s="68"/>
      <c r="G1" s="68"/>
      <c r="H1" s="68"/>
    </row>
    <row r="2" spans="1:8" ht="15.9" customHeight="1" x14ac:dyDescent="0.25">
      <c r="A2" s="97" t="s">
        <v>446</v>
      </c>
      <c r="B2" s="97"/>
      <c r="C2" s="68" t="str">
        <f>IF('Birim Bilgileri'!B2&lt;&gt;"",'Birim Bilgileri'!B2,"")</f>
        <v>Makine ve Metal Teknolojileri Bölümü</v>
      </c>
      <c r="D2" s="68"/>
      <c r="E2" s="68"/>
      <c r="F2" s="68"/>
      <c r="G2" s="68"/>
      <c r="H2" s="68"/>
    </row>
    <row r="3" spans="1:8" ht="15.9" customHeight="1" x14ac:dyDescent="0.25">
      <c r="A3" s="97" t="s">
        <v>445</v>
      </c>
      <c r="B3" s="97"/>
      <c r="C3" s="68">
        <f>IF('Birim Bilgileri'!B3&lt;&gt;"",'Birim Bilgileri'!B3,"")</f>
        <v>2023</v>
      </c>
      <c r="D3" s="68"/>
      <c r="E3" s="68"/>
      <c r="F3" s="68"/>
      <c r="G3" s="68"/>
      <c r="H3" s="68"/>
    </row>
    <row r="4" spans="1:8" x14ac:dyDescent="0.25">
      <c r="A4" s="27"/>
      <c r="B4" s="27"/>
      <c r="C4" s="27"/>
      <c r="D4" s="27"/>
      <c r="E4" s="27"/>
      <c r="F4" s="27"/>
      <c r="G4" s="27"/>
      <c r="H4" s="27"/>
    </row>
    <row r="5" spans="1:8" x14ac:dyDescent="0.25">
      <c r="A5" s="85" t="s">
        <v>130</v>
      </c>
      <c r="B5" s="85"/>
      <c r="C5" s="85"/>
      <c r="D5" s="85"/>
      <c r="E5" s="85"/>
      <c r="F5" s="27"/>
      <c r="G5" s="27"/>
      <c r="H5" s="27"/>
    </row>
    <row r="6" spans="1:8" x14ac:dyDescent="0.25">
      <c r="A6" s="84" t="s">
        <v>154</v>
      </c>
      <c r="B6" s="84"/>
      <c r="C6" s="70" t="s">
        <v>346</v>
      </c>
      <c r="D6" s="70"/>
      <c r="E6" s="70"/>
      <c r="F6" s="27"/>
      <c r="G6" s="27"/>
      <c r="H6" s="27"/>
    </row>
    <row r="7" spans="1:8" x14ac:dyDescent="0.25">
      <c r="A7" s="84"/>
      <c r="B7" s="84"/>
      <c r="C7" s="8" t="s">
        <v>100</v>
      </c>
      <c r="D7" s="8" t="s">
        <v>101</v>
      </c>
      <c r="E7" s="8" t="s">
        <v>14</v>
      </c>
      <c r="F7" s="27"/>
      <c r="G7" s="27"/>
      <c r="H7" s="27"/>
    </row>
    <row r="8" spans="1:8" x14ac:dyDescent="0.25">
      <c r="A8" s="84" t="s">
        <v>131</v>
      </c>
      <c r="B8" s="84"/>
      <c r="C8" s="10"/>
      <c r="D8" s="10"/>
      <c r="E8" s="12">
        <f>SUM(C8:D8)</f>
        <v>0</v>
      </c>
      <c r="F8" s="27"/>
      <c r="G8" s="27"/>
      <c r="H8" s="27"/>
    </row>
    <row r="9" spans="1:8" x14ac:dyDescent="0.25">
      <c r="A9" s="84" t="s">
        <v>132</v>
      </c>
      <c r="B9" s="84"/>
      <c r="C9" s="10"/>
      <c r="D9" s="10"/>
      <c r="E9" s="12">
        <f t="shared" ref="E9:E14" si="0">SUM(C9:D9)</f>
        <v>0</v>
      </c>
      <c r="F9" s="27"/>
      <c r="G9" s="27"/>
      <c r="H9" s="27"/>
    </row>
    <row r="10" spans="1:8" x14ac:dyDescent="0.25">
      <c r="A10" s="84" t="s">
        <v>133</v>
      </c>
      <c r="B10" s="84"/>
      <c r="C10" s="10">
        <v>3</v>
      </c>
      <c r="D10" s="10"/>
      <c r="E10" s="12">
        <f t="shared" si="0"/>
        <v>3</v>
      </c>
      <c r="F10" s="27"/>
      <c r="G10" s="27"/>
      <c r="H10" s="27"/>
    </row>
    <row r="11" spans="1:8" x14ac:dyDescent="0.25">
      <c r="A11" s="84" t="s">
        <v>134</v>
      </c>
      <c r="B11" s="84"/>
      <c r="C11" s="10"/>
      <c r="D11" s="10"/>
      <c r="E11" s="12">
        <f t="shared" si="0"/>
        <v>0</v>
      </c>
      <c r="F11" s="27"/>
      <c r="G11" s="27"/>
      <c r="H11" s="27"/>
    </row>
    <row r="12" spans="1:8" x14ac:dyDescent="0.25">
      <c r="A12" s="84" t="s">
        <v>135</v>
      </c>
      <c r="B12" s="84"/>
      <c r="C12" s="10"/>
      <c r="D12" s="10"/>
      <c r="E12" s="12">
        <f t="shared" si="0"/>
        <v>0</v>
      </c>
      <c r="F12" s="27"/>
      <c r="G12" s="27"/>
      <c r="H12" s="27"/>
    </row>
    <row r="13" spans="1:8" x14ac:dyDescent="0.25">
      <c r="A13" s="84" t="s">
        <v>136</v>
      </c>
      <c r="B13" s="84"/>
      <c r="C13" s="10"/>
      <c r="D13" s="10"/>
      <c r="E13" s="12">
        <f t="shared" si="0"/>
        <v>0</v>
      </c>
      <c r="F13" s="27"/>
      <c r="G13" s="27"/>
      <c r="H13" s="27"/>
    </row>
    <row r="14" spans="1:8" x14ac:dyDescent="0.25">
      <c r="A14" s="84" t="s">
        <v>137</v>
      </c>
      <c r="B14" s="84"/>
      <c r="C14" s="10"/>
      <c r="D14" s="10"/>
      <c r="E14" s="12">
        <f t="shared" si="0"/>
        <v>0</v>
      </c>
      <c r="F14" s="27"/>
      <c r="G14" s="27"/>
      <c r="H14" s="27"/>
    </row>
    <row r="15" spans="1:8" x14ac:dyDescent="0.25">
      <c r="A15" s="84" t="s">
        <v>14</v>
      </c>
      <c r="B15" s="84"/>
      <c r="C15" s="12">
        <f>SUM(C8:C14)</f>
        <v>3</v>
      </c>
      <c r="D15" s="12">
        <f>SUM(D8:D14)</f>
        <v>0</v>
      </c>
      <c r="E15" s="12">
        <f>SUM(C15:D15)</f>
        <v>3</v>
      </c>
      <c r="F15" s="27"/>
      <c r="G15" s="27"/>
      <c r="H15" s="27"/>
    </row>
    <row r="16" spans="1:8" x14ac:dyDescent="0.25">
      <c r="A16" s="28"/>
      <c r="B16" s="27"/>
      <c r="C16" s="27"/>
      <c r="D16" s="27"/>
      <c r="E16" s="27"/>
      <c r="F16" s="27"/>
      <c r="G16" s="27"/>
      <c r="H16" s="27"/>
    </row>
    <row r="17" spans="1:8" x14ac:dyDescent="0.25">
      <c r="A17" s="72" t="s">
        <v>344</v>
      </c>
      <c r="B17" s="72"/>
      <c r="C17" s="72"/>
      <c r="D17" s="72"/>
      <c r="E17" s="72"/>
      <c r="F17" s="72"/>
      <c r="G17" s="72"/>
      <c r="H17" s="72"/>
    </row>
    <row r="18" spans="1:8" x14ac:dyDescent="0.25">
      <c r="A18" s="70" t="s">
        <v>138</v>
      </c>
      <c r="B18" s="70"/>
      <c r="C18" s="70"/>
      <c r="D18" s="70"/>
      <c r="E18" s="70"/>
      <c r="F18" s="70"/>
      <c r="G18" s="70"/>
      <c r="H18" s="70"/>
    </row>
    <row r="19" spans="1:8" x14ac:dyDescent="0.25">
      <c r="A19" s="69" t="s">
        <v>139</v>
      </c>
      <c r="B19" s="8"/>
      <c r="C19" s="8" t="s">
        <v>140</v>
      </c>
      <c r="D19" s="8" t="s">
        <v>141</v>
      </c>
      <c r="E19" s="8" t="s">
        <v>142</v>
      </c>
      <c r="F19" s="8" t="s">
        <v>143</v>
      </c>
      <c r="G19" s="8" t="s">
        <v>144</v>
      </c>
      <c r="H19" s="98"/>
    </row>
    <row r="20" spans="1:8" x14ac:dyDescent="0.25">
      <c r="A20" s="69"/>
      <c r="B20" s="8" t="s">
        <v>129</v>
      </c>
      <c r="C20" s="10"/>
      <c r="D20" s="10"/>
      <c r="E20" s="10">
        <v>3</v>
      </c>
      <c r="F20" s="10"/>
      <c r="G20" s="10"/>
      <c r="H20" s="99"/>
    </row>
    <row r="21" spans="1:8" x14ac:dyDescent="0.25">
      <c r="A21" s="69"/>
      <c r="B21" s="8" t="s">
        <v>343</v>
      </c>
      <c r="C21" s="22">
        <f>IF(SUM($C$20:$G$20)&lt;&gt;0,C20/SUM($C$20:$G$20),0)</f>
        <v>0</v>
      </c>
      <c r="D21" s="22">
        <f t="shared" ref="D21:G21" si="1">IF(SUM($C$20:$G$20)&lt;&gt;0,D20/SUM($C$20:$G$20),0)</f>
        <v>0</v>
      </c>
      <c r="E21" s="22">
        <f t="shared" si="1"/>
        <v>1</v>
      </c>
      <c r="F21" s="22">
        <f t="shared" si="1"/>
        <v>0</v>
      </c>
      <c r="G21" s="22">
        <f t="shared" si="1"/>
        <v>0</v>
      </c>
      <c r="H21" s="100"/>
    </row>
    <row r="22" spans="1:8" x14ac:dyDescent="0.25">
      <c r="A22" s="69" t="s">
        <v>145</v>
      </c>
      <c r="B22" s="8"/>
      <c r="C22" s="8" t="s">
        <v>146</v>
      </c>
      <c r="D22" s="8" t="s">
        <v>147</v>
      </c>
      <c r="E22" s="8" t="s">
        <v>148</v>
      </c>
      <c r="F22" s="8" t="s">
        <v>149</v>
      </c>
      <c r="G22" s="8" t="s">
        <v>150</v>
      </c>
      <c r="H22" s="8" t="s">
        <v>151</v>
      </c>
    </row>
    <row r="23" spans="1:8" x14ac:dyDescent="0.25">
      <c r="A23" s="69"/>
      <c r="B23" s="8" t="s">
        <v>129</v>
      </c>
      <c r="C23" s="10"/>
      <c r="D23" s="10"/>
      <c r="E23" s="10"/>
      <c r="F23" s="10"/>
      <c r="G23" s="10"/>
      <c r="H23" s="10"/>
    </row>
    <row r="24" spans="1:8" x14ac:dyDescent="0.25">
      <c r="A24" s="69"/>
      <c r="B24" s="8" t="s">
        <v>343</v>
      </c>
      <c r="C24" s="22">
        <f>IF(SUM($C$23:$H$23)&lt;&gt;0,C23/SUM($C$23:$H$23),0)</f>
        <v>0</v>
      </c>
      <c r="D24" s="22">
        <f t="shared" ref="D24:H24" si="2">IF(SUM($C$23:$H$23)&lt;&gt;0,D23/SUM($C$23:$H$23),0)</f>
        <v>0</v>
      </c>
      <c r="E24" s="22">
        <f t="shared" si="2"/>
        <v>0</v>
      </c>
      <c r="F24" s="22">
        <f t="shared" si="2"/>
        <v>0</v>
      </c>
      <c r="G24" s="22">
        <f t="shared" si="2"/>
        <v>0</v>
      </c>
      <c r="H24" s="22">
        <f t="shared" si="2"/>
        <v>0</v>
      </c>
    </row>
    <row r="25" spans="1:8" x14ac:dyDescent="0.25">
      <c r="A25" s="69" t="s">
        <v>152</v>
      </c>
      <c r="B25" s="8"/>
      <c r="C25" s="8" t="s">
        <v>123</v>
      </c>
      <c r="D25" s="8" t="s">
        <v>124</v>
      </c>
      <c r="E25" s="8" t="s">
        <v>125</v>
      </c>
      <c r="F25" s="8" t="s">
        <v>126</v>
      </c>
      <c r="G25" s="8" t="s">
        <v>127</v>
      </c>
      <c r="H25" s="8" t="s">
        <v>128</v>
      </c>
    </row>
    <row r="26" spans="1:8" x14ac:dyDescent="0.25">
      <c r="A26" s="69"/>
      <c r="B26" s="8" t="s">
        <v>129</v>
      </c>
      <c r="C26" s="10"/>
      <c r="D26" s="10"/>
      <c r="E26" s="10"/>
      <c r="F26" s="10"/>
      <c r="G26" s="10">
        <v>3</v>
      </c>
      <c r="H26" s="10"/>
    </row>
    <row r="27" spans="1:8" x14ac:dyDescent="0.25">
      <c r="A27" s="69"/>
      <c r="B27" s="8" t="s">
        <v>343</v>
      </c>
      <c r="C27" s="22">
        <f>IF(SUM($C$26:$H$26)&lt;&gt;0,C26/SUM($C$26:$H$26),0)</f>
        <v>0</v>
      </c>
      <c r="D27" s="22">
        <f t="shared" ref="D27:H27" si="3">IF(SUM($C$26:$H$26)&lt;&gt;0,D26/SUM($C$26:$H$26),0)</f>
        <v>0</v>
      </c>
      <c r="E27" s="22">
        <f t="shared" si="3"/>
        <v>0</v>
      </c>
      <c r="F27" s="22">
        <f t="shared" si="3"/>
        <v>0</v>
      </c>
      <c r="G27" s="22">
        <f t="shared" si="3"/>
        <v>1</v>
      </c>
      <c r="H27" s="22">
        <f t="shared" si="3"/>
        <v>0</v>
      </c>
    </row>
    <row r="28" spans="1:8" x14ac:dyDescent="0.25">
      <c r="A28" s="27"/>
      <c r="B28" s="27"/>
      <c r="C28" s="27"/>
      <c r="D28" s="27"/>
      <c r="E28" s="27"/>
      <c r="F28" s="27"/>
      <c r="G28" s="27"/>
      <c r="H28" s="27"/>
    </row>
    <row r="29" spans="1:8" x14ac:dyDescent="0.25">
      <c r="A29" s="85" t="s">
        <v>153</v>
      </c>
      <c r="B29" s="85"/>
      <c r="C29" s="85"/>
      <c r="D29" s="85"/>
      <c r="E29" s="85"/>
      <c r="F29" s="27"/>
      <c r="G29" s="27"/>
      <c r="H29" s="27"/>
    </row>
    <row r="30" spans="1:8" ht="14.25" customHeight="1" x14ac:dyDescent="0.25">
      <c r="A30" s="84" t="s">
        <v>154</v>
      </c>
      <c r="B30" s="84"/>
      <c r="C30" s="70" t="s">
        <v>155</v>
      </c>
      <c r="D30" s="70"/>
      <c r="E30" s="70"/>
      <c r="F30" s="27"/>
      <c r="G30" s="27"/>
      <c r="H30" s="27"/>
    </row>
    <row r="31" spans="1:8" x14ac:dyDescent="0.25">
      <c r="A31" s="84"/>
      <c r="B31" s="84"/>
      <c r="C31" s="8" t="s">
        <v>100</v>
      </c>
      <c r="D31" s="8" t="s">
        <v>101</v>
      </c>
      <c r="E31" s="8" t="s">
        <v>14</v>
      </c>
      <c r="F31" s="27"/>
      <c r="G31" s="27"/>
      <c r="H31" s="27"/>
    </row>
    <row r="32" spans="1:8" x14ac:dyDescent="0.25">
      <c r="A32" s="84" t="s">
        <v>156</v>
      </c>
      <c r="B32" s="84"/>
      <c r="C32" s="10"/>
      <c r="D32" s="10"/>
      <c r="E32" s="12">
        <f>SUM(C32:D32)</f>
        <v>0</v>
      </c>
      <c r="F32" s="27"/>
      <c r="G32" s="27"/>
      <c r="H32" s="27"/>
    </row>
    <row r="33" spans="1:8" x14ac:dyDescent="0.25">
      <c r="A33" s="84" t="s">
        <v>157</v>
      </c>
      <c r="B33" s="84"/>
      <c r="C33" s="10"/>
      <c r="D33" s="10"/>
      <c r="E33" s="12">
        <f t="shared" ref="E33:E34" si="4">SUM(C33:D33)</f>
        <v>0</v>
      </c>
      <c r="F33" s="27"/>
      <c r="G33" s="27"/>
      <c r="H33" s="27"/>
    </row>
    <row r="34" spans="1:8" x14ac:dyDescent="0.25">
      <c r="A34" s="84" t="s">
        <v>158</v>
      </c>
      <c r="B34" s="84"/>
      <c r="C34" s="10"/>
      <c r="D34" s="26"/>
      <c r="E34" s="12">
        <f t="shared" si="4"/>
        <v>0</v>
      </c>
      <c r="F34" s="27"/>
      <c r="G34" s="27"/>
      <c r="H34" s="27"/>
    </row>
    <row r="35" spans="1:8" x14ac:dyDescent="0.25">
      <c r="A35" s="84" t="s">
        <v>14</v>
      </c>
      <c r="B35" s="84"/>
      <c r="C35" s="12">
        <f>SUM(C32:C34)</f>
        <v>0</v>
      </c>
      <c r="D35" s="12">
        <f>SUM(D32:D34)</f>
        <v>0</v>
      </c>
      <c r="E35" s="12">
        <f>SUM(C35:D35)</f>
        <v>0</v>
      </c>
      <c r="F35" s="27"/>
      <c r="G35" s="27"/>
      <c r="H35" s="27"/>
    </row>
    <row r="36" spans="1:8" x14ac:dyDescent="0.25">
      <c r="A36" s="28"/>
      <c r="B36" s="27"/>
      <c r="C36" s="27"/>
      <c r="D36" s="27"/>
      <c r="E36" s="27"/>
      <c r="F36" s="27"/>
      <c r="G36" s="27"/>
      <c r="H36" s="27"/>
    </row>
    <row r="37" spans="1:8" x14ac:dyDescent="0.25">
      <c r="A37" s="72" t="s">
        <v>159</v>
      </c>
      <c r="B37" s="72"/>
      <c r="C37" s="72"/>
      <c r="D37" s="72"/>
      <c r="E37" s="72"/>
      <c r="F37" s="72"/>
      <c r="G37" s="72"/>
      <c r="H37" s="72"/>
    </row>
    <row r="38" spans="1:8" x14ac:dyDescent="0.25">
      <c r="A38" s="70" t="s">
        <v>345</v>
      </c>
      <c r="B38" s="70"/>
      <c r="C38" s="70"/>
      <c r="D38" s="70"/>
      <c r="E38" s="70"/>
      <c r="F38" s="70"/>
      <c r="G38" s="70"/>
      <c r="H38" s="70"/>
    </row>
    <row r="39" spans="1:8" x14ac:dyDescent="0.25">
      <c r="A39" s="69" t="s">
        <v>145</v>
      </c>
      <c r="B39" s="8"/>
      <c r="C39" s="8" t="s">
        <v>146</v>
      </c>
      <c r="D39" s="8" t="s">
        <v>147</v>
      </c>
      <c r="E39" s="8" t="s">
        <v>148</v>
      </c>
      <c r="F39" s="8" t="s">
        <v>149</v>
      </c>
      <c r="G39" s="8" t="s">
        <v>150</v>
      </c>
      <c r="H39" s="8" t="s">
        <v>151</v>
      </c>
    </row>
    <row r="40" spans="1:8" x14ac:dyDescent="0.25">
      <c r="A40" s="69"/>
      <c r="B40" s="8" t="s">
        <v>129</v>
      </c>
      <c r="C40" s="10"/>
      <c r="D40" s="10"/>
      <c r="E40" s="10"/>
      <c r="F40" s="10"/>
      <c r="G40" s="10"/>
      <c r="H40" s="10"/>
    </row>
    <row r="41" spans="1:8" x14ac:dyDescent="0.25">
      <c r="A41" s="69"/>
      <c r="B41" s="8" t="s">
        <v>343</v>
      </c>
      <c r="C41" s="22">
        <f>IF(SUM($C$40:$H$40)&lt;&gt;0,C40/SUM($C$40:$H$40),0)</f>
        <v>0</v>
      </c>
      <c r="D41" s="22">
        <f t="shared" ref="D41:H41" si="5">IF(SUM($C$40:$H$40)&lt;&gt;0,D40/SUM($C$40:$H$40),0)</f>
        <v>0</v>
      </c>
      <c r="E41" s="22">
        <f t="shared" si="5"/>
        <v>0</v>
      </c>
      <c r="F41" s="22">
        <f t="shared" si="5"/>
        <v>0</v>
      </c>
      <c r="G41" s="22">
        <f t="shared" si="5"/>
        <v>0</v>
      </c>
      <c r="H41" s="22">
        <f t="shared" si="5"/>
        <v>0</v>
      </c>
    </row>
    <row r="42" spans="1:8" x14ac:dyDescent="0.25">
      <c r="A42" s="69" t="s">
        <v>152</v>
      </c>
      <c r="B42" s="8"/>
      <c r="C42" s="8" t="s">
        <v>123</v>
      </c>
      <c r="D42" s="8" t="s">
        <v>124</v>
      </c>
      <c r="E42" s="8" t="s">
        <v>125</v>
      </c>
      <c r="F42" s="8" t="s">
        <v>126</v>
      </c>
      <c r="G42" s="8" t="s">
        <v>127</v>
      </c>
      <c r="H42" s="8" t="s">
        <v>128</v>
      </c>
    </row>
    <row r="43" spans="1:8" x14ac:dyDescent="0.25">
      <c r="A43" s="69"/>
      <c r="B43" s="8" t="s">
        <v>129</v>
      </c>
      <c r="C43" s="10"/>
      <c r="D43" s="10"/>
      <c r="E43" s="10"/>
      <c r="F43" s="10"/>
      <c r="G43" s="10"/>
      <c r="H43" s="10"/>
    </row>
    <row r="44" spans="1:8" x14ac:dyDescent="0.25">
      <c r="A44" s="69"/>
      <c r="B44" s="8" t="s">
        <v>343</v>
      </c>
      <c r="C44" s="22">
        <f>IF(SUM($C$43:$H$43)&lt;&gt;0,C43/SUM($C$43:$H$43),0)</f>
        <v>0</v>
      </c>
      <c r="D44" s="22">
        <f t="shared" ref="D44:H44" si="6">IF(SUM($C$43:$H$43)&lt;&gt;0,D43/SUM($C$43:$H$43),0)</f>
        <v>0</v>
      </c>
      <c r="E44" s="22">
        <f t="shared" si="6"/>
        <v>0</v>
      </c>
      <c r="F44" s="22">
        <f t="shared" si="6"/>
        <v>0</v>
      </c>
      <c r="G44" s="22">
        <f t="shared" si="6"/>
        <v>0</v>
      </c>
      <c r="H44" s="22">
        <f t="shared" si="6"/>
        <v>0</v>
      </c>
    </row>
  </sheetData>
  <sheetProtection algorithmName="SHA-512" hashValue="EP16gfwOcagqxjBJyybLkf3Myegea7/+5E9HahdbChmT6NoobKbKeZS0J9eB8sdUhdhN6HN6y5nyvvzSkNdQZg==" saltValue="5gAkfMieHp6c9qHXV/EnQw==" spinCount="100000" sheet="1" selectLockedCells="1"/>
  <mergeCells count="34">
    <mergeCell ref="A25:A27"/>
    <mergeCell ref="H19:H21"/>
    <mergeCell ref="A9:B9"/>
    <mergeCell ref="A10:B10"/>
    <mergeCell ref="A39:A41"/>
    <mergeCell ref="A12:B12"/>
    <mergeCell ref="A13:B13"/>
    <mergeCell ref="A14:B14"/>
    <mergeCell ref="A15:B15"/>
    <mergeCell ref="A42:A44"/>
    <mergeCell ref="A5:E5"/>
    <mergeCell ref="A29:E29"/>
    <mergeCell ref="A35:B35"/>
    <mergeCell ref="A37:H37"/>
    <mergeCell ref="A38:H38"/>
    <mergeCell ref="A34:B34"/>
    <mergeCell ref="A30:B31"/>
    <mergeCell ref="C30:E30"/>
    <mergeCell ref="A32:B32"/>
    <mergeCell ref="A33:B33"/>
    <mergeCell ref="A19:A21"/>
    <mergeCell ref="A22:A24"/>
    <mergeCell ref="A17:H17"/>
    <mergeCell ref="A18:H18"/>
    <mergeCell ref="A11:B11"/>
    <mergeCell ref="C6:E6"/>
    <mergeCell ref="A6:B7"/>
    <mergeCell ref="A8:B8"/>
    <mergeCell ref="A1:B1"/>
    <mergeCell ref="A2:B2"/>
    <mergeCell ref="A3:B3"/>
    <mergeCell ref="C1:H1"/>
    <mergeCell ref="C2:H2"/>
    <mergeCell ref="C3:H3"/>
  </mergeCells>
  <dataValidations count="1">
    <dataValidation type="whole" operator="greaterThanOrEqual" allowBlank="1" showInputMessage="1" showErrorMessage="1" errorTitle="Hatalı Veri Girişi" error="Bu alana bir pozitif tamsayı girişi yapınız." sqref="C43:H43 C40:H40 C32:C34 D32:D33 C23:H23 C26:H26 C8:D14 C20:G20" xr:uid="{43A3C3EF-3DEE-4C73-96A0-D1F218203578}">
      <formula1>0</formula1>
    </dataValidation>
  </dataValidations>
  <pageMargins left="0.39370078740157483" right="0.23622047244094488" top="0.74803149606299213" bottom="0.74803149606299213" header="0.31496062992125984" footer="0.31496062992125984"/>
  <pageSetup paperSize="9" scale="97" fitToHeight="0" orientation="portrait" r:id="rId1"/>
  <headerFooter>
    <oddFooter>&amp;L© Copyright Ağustos 2023, Prof. Dr. İsmail KARAOĞLAN - Tüm Hakları Saklıdır
Bilgi için: kalitekoordinatorlugu@ktun.edu.tr &amp;R&amp;P / &amp;N
Oluşturulma Tarihi: &amp;D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B017D-F03F-4F4B-9625-D8112EC82BE4}">
  <sheetPr>
    <pageSetUpPr fitToPage="1"/>
  </sheetPr>
  <dimension ref="A1:K56"/>
  <sheetViews>
    <sheetView zoomScaleNormal="100" workbookViewId="0">
      <selection activeCell="G13" sqref="G13"/>
    </sheetView>
  </sheetViews>
  <sheetFormatPr defaultColWidth="9.109375" defaultRowHeight="13.2" x14ac:dyDescent="0.25"/>
  <cols>
    <col min="1" max="1" width="16.77734375" style="14" bestFit="1" customWidth="1"/>
    <col min="2" max="2" width="16.77734375" style="14" customWidth="1"/>
    <col min="3" max="11" width="8.6640625" style="14" customWidth="1"/>
    <col min="12" max="16384" width="9.109375" style="14"/>
  </cols>
  <sheetData>
    <row r="1" spans="1:11" ht="15.9" customHeight="1" x14ac:dyDescent="0.25">
      <c r="A1" s="74" t="s">
        <v>447</v>
      </c>
      <c r="B1" s="76"/>
      <c r="C1" s="77" t="str">
        <f>IF('Birim Bilgileri'!B1&lt;&gt;"",'Birim Bilgileri'!B1,"")</f>
        <v>Teknik Bilimler Meslek Yüksekokulu</v>
      </c>
      <c r="D1" s="78"/>
      <c r="E1" s="78"/>
      <c r="F1" s="78"/>
      <c r="G1" s="78"/>
      <c r="H1" s="78"/>
      <c r="I1" s="78"/>
      <c r="J1" s="78"/>
      <c r="K1" s="79"/>
    </row>
    <row r="2" spans="1:11" ht="15.9" customHeight="1" x14ac:dyDescent="0.25">
      <c r="A2" s="74" t="s">
        <v>446</v>
      </c>
      <c r="B2" s="76"/>
      <c r="C2" s="77" t="str">
        <f>IF('Birim Bilgileri'!B2&lt;&gt;"",'Birim Bilgileri'!B2,"")</f>
        <v>Makine ve Metal Teknolojileri Bölümü</v>
      </c>
      <c r="D2" s="78"/>
      <c r="E2" s="78"/>
      <c r="F2" s="78"/>
      <c r="G2" s="78"/>
      <c r="H2" s="78"/>
      <c r="I2" s="78"/>
      <c r="J2" s="78"/>
      <c r="K2" s="79"/>
    </row>
    <row r="3" spans="1:11" ht="15.9" customHeight="1" x14ac:dyDescent="0.25">
      <c r="A3" s="74" t="s">
        <v>445</v>
      </c>
      <c r="B3" s="76"/>
      <c r="C3" s="77">
        <f>IF('Birim Bilgileri'!B3&lt;&gt;"",'Birim Bilgileri'!B3,"")</f>
        <v>2023</v>
      </c>
      <c r="D3" s="78"/>
      <c r="E3" s="78"/>
      <c r="F3" s="78"/>
      <c r="G3" s="78"/>
      <c r="H3" s="78"/>
      <c r="I3" s="78"/>
      <c r="J3" s="78"/>
      <c r="K3" s="79"/>
    </row>
    <row r="4" spans="1:11" x14ac:dyDescent="0.25">
      <c r="A4" s="73"/>
      <c r="B4" s="73"/>
      <c r="C4" s="73"/>
      <c r="D4" s="73"/>
      <c r="E4" s="73"/>
      <c r="F4" s="73"/>
      <c r="G4" s="73"/>
      <c r="H4" s="73"/>
      <c r="I4" s="73"/>
      <c r="J4" s="73"/>
      <c r="K4" s="73"/>
    </row>
    <row r="5" spans="1:11" ht="30" customHeight="1" x14ac:dyDescent="0.25">
      <c r="A5" s="82" t="s">
        <v>545</v>
      </c>
      <c r="B5" s="82"/>
      <c r="C5" s="82"/>
      <c r="D5" s="82"/>
      <c r="E5" s="82"/>
      <c r="F5" s="82"/>
      <c r="G5" s="82"/>
      <c r="H5" s="82"/>
      <c r="I5" s="82"/>
      <c r="J5" s="82"/>
      <c r="K5" s="82"/>
    </row>
    <row r="6" spans="1:11" x14ac:dyDescent="0.25">
      <c r="A6" s="84" t="s">
        <v>479</v>
      </c>
      <c r="B6" s="70" t="s">
        <v>478</v>
      </c>
      <c r="C6" s="70" t="s">
        <v>161</v>
      </c>
      <c r="D6" s="70"/>
      <c r="E6" s="70"/>
      <c r="F6" s="70"/>
      <c r="G6" s="70"/>
      <c r="H6" s="70"/>
      <c r="I6" s="70"/>
      <c r="J6" s="70"/>
      <c r="K6" s="70"/>
    </row>
    <row r="7" spans="1:11" x14ac:dyDescent="0.25">
      <c r="A7" s="84"/>
      <c r="B7" s="70"/>
      <c r="C7" s="70" t="s">
        <v>162</v>
      </c>
      <c r="D7" s="70"/>
      <c r="E7" s="70"/>
      <c r="F7" s="70" t="s">
        <v>163</v>
      </c>
      <c r="G7" s="70"/>
      <c r="H7" s="70"/>
      <c r="I7" s="70" t="s">
        <v>14</v>
      </c>
      <c r="J7" s="70"/>
      <c r="K7" s="70" t="s">
        <v>561</v>
      </c>
    </row>
    <row r="8" spans="1:11" x14ac:dyDescent="0.25">
      <c r="A8" s="84"/>
      <c r="B8" s="70"/>
      <c r="C8" s="8" t="s">
        <v>164</v>
      </c>
      <c r="D8" s="8" t="s">
        <v>165</v>
      </c>
      <c r="E8" s="8" t="s">
        <v>166</v>
      </c>
      <c r="F8" s="8" t="s">
        <v>164</v>
      </c>
      <c r="G8" s="8" t="s">
        <v>165</v>
      </c>
      <c r="H8" s="8" t="s">
        <v>166</v>
      </c>
      <c r="I8" s="8" t="s">
        <v>167</v>
      </c>
      <c r="J8" s="8" t="s">
        <v>165</v>
      </c>
      <c r="K8" s="70"/>
    </row>
    <row r="9" spans="1:11" x14ac:dyDescent="0.25">
      <c r="A9" s="19"/>
      <c r="B9" s="19"/>
      <c r="C9" s="10"/>
      <c r="D9" s="10"/>
      <c r="E9" s="12">
        <f t="shared" ref="E9:E53" si="0">SUM(C9:D9)</f>
        <v>0</v>
      </c>
      <c r="F9" s="10"/>
      <c r="G9" s="10"/>
      <c r="H9" s="12">
        <f t="shared" ref="H9:H31" si="1">SUM(F9:G9)</f>
        <v>0</v>
      </c>
      <c r="I9" s="12">
        <f t="shared" ref="I9:I31" si="2">C9+F9</f>
        <v>0</v>
      </c>
      <c r="J9" s="12">
        <f t="shared" ref="J9:J31" si="3">D9+G9</f>
        <v>0</v>
      </c>
      <c r="K9" s="12">
        <f t="shared" ref="K9:K29" si="4">SUM(I9:J9)</f>
        <v>0</v>
      </c>
    </row>
    <row r="10" spans="1:11" x14ac:dyDescent="0.25">
      <c r="A10" s="19"/>
      <c r="B10" s="19"/>
      <c r="C10" s="10"/>
      <c r="D10" s="10"/>
      <c r="E10" s="12">
        <f t="shared" si="0"/>
        <v>0</v>
      </c>
      <c r="F10" s="10"/>
      <c r="G10" s="10"/>
      <c r="H10" s="12">
        <f t="shared" si="1"/>
        <v>0</v>
      </c>
      <c r="I10" s="12">
        <f t="shared" si="2"/>
        <v>0</v>
      </c>
      <c r="J10" s="12">
        <f t="shared" si="3"/>
        <v>0</v>
      </c>
      <c r="K10" s="12">
        <f t="shared" si="4"/>
        <v>0</v>
      </c>
    </row>
    <row r="11" spans="1:11" x14ac:dyDescent="0.25">
      <c r="A11" s="19"/>
      <c r="B11" s="19"/>
      <c r="C11" s="10"/>
      <c r="D11" s="10"/>
      <c r="E11" s="12">
        <f t="shared" si="0"/>
        <v>0</v>
      </c>
      <c r="F11" s="10"/>
      <c r="G11" s="10"/>
      <c r="H11" s="12">
        <f t="shared" si="1"/>
        <v>0</v>
      </c>
      <c r="I11" s="12">
        <f t="shared" si="2"/>
        <v>0</v>
      </c>
      <c r="J11" s="12">
        <f t="shared" si="3"/>
        <v>0</v>
      </c>
      <c r="K11" s="12">
        <f t="shared" si="4"/>
        <v>0</v>
      </c>
    </row>
    <row r="12" spans="1:11" x14ac:dyDescent="0.25">
      <c r="A12" s="19"/>
      <c r="B12" s="19"/>
      <c r="C12" s="10"/>
      <c r="D12" s="10"/>
      <c r="E12" s="12">
        <f t="shared" si="0"/>
        <v>0</v>
      </c>
      <c r="F12" s="10"/>
      <c r="G12" s="10"/>
      <c r="H12" s="12">
        <f t="shared" si="1"/>
        <v>0</v>
      </c>
      <c r="I12" s="12">
        <f t="shared" si="2"/>
        <v>0</v>
      </c>
      <c r="J12" s="12">
        <f t="shared" si="3"/>
        <v>0</v>
      </c>
      <c r="K12" s="12">
        <f t="shared" si="4"/>
        <v>0</v>
      </c>
    </row>
    <row r="13" spans="1:11" x14ac:dyDescent="0.25">
      <c r="A13" s="19"/>
      <c r="B13" s="19"/>
      <c r="C13" s="10"/>
      <c r="D13" s="10"/>
      <c r="E13" s="12">
        <f t="shared" si="0"/>
        <v>0</v>
      </c>
      <c r="F13" s="10"/>
      <c r="G13" s="10"/>
      <c r="H13" s="12">
        <f t="shared" si="1"/>
        <v>0</v>
      </c>
      <c r="I13" s="12">
        <f t="shared" si="2"/>
        <v>0</v>
      </c>
      <c r="J13" s="12">
        <f t="shared" si="3"/>
        <v>0</v>
      </c>
      <c r="K13" s="12">
        <f t="shared" si="4"/>
        <v>0</v>
      </c>
    </row>
    <row r="14" spans="1:11" x14ac:dyDescent="0.25">
      <c r="A14" s="19"/>
      <c r="B14" s="19"/>
      <c r="C14" s="10"/>
      <c r="D14" s="10"/>
      <c r="E14" s="12">
        <f t="shared" si="0"/>
        <v>0</v>
      </c>
      <c r="F14" s="10"/>
      <c r="G14" s="10"/>
      <c r="H14" s="12">
        <f t="shared" si="1"/>
        <v>0</v>
      </c>
      <c r="I14" s="12">
        <f t="shared" si="2"/>
        <v>0</v>
      </c>
      <c r="J14" s="12">
        <f t="shared" si="3"/>
        <v>0</v>
      </c>
      <c r="K14" s="12">
        <f t="shared" si="4"/>
        <v>0</v>
      </c>
    </row>
    <row r="15" spans="1:11" x14ac:dyDescent="0.25">
      <c r="A15" s="19"/>
      <c r="B15" s="19"/>
      <c r="C15" s="10"/>
      <c r="D15" s="10"/>
      <c r="E15" s="12">
        <f t="shared" si="0"/>
        <v>0</v>
      </c>
      <c r="F15" s="10"/>
      <c r="G15" s="10"/>
      <c r="H15" s="12">
        <f t="shared" si="1"/>
        <v>0</v>
      </c>
      <c r="I15" s="12">
        <f t="shared" si="2"/>
        <v>0</v>
      </c>
      <c r="J15" s="12">
        <f t="shared" si="3"/>
        <v>0</v>
      </c>
      <c r="K15" s="12">
        <f t="shared" si="4"/>
        <v>0</v>
      </c>
    </row>
    <row r="16" spans="1:11" x14ac:dyDescent="0.25">
      <c r="A16" s="19"/>
      <c r="B16" s="19"/>
      <c r="C16" s="10"/>
      <c r="D16" s="10"/>
      <c r="E16" s="12">
        <f t="shared" si="0"/>
        <v>0</v>
      </c>
      <c r="F16" s="10"/>
      <c r="G16" s="10"/>
      <c r="H16" s="12">
        <f t="shared" si="1"/>
        <v>0</v>
      </c>
      <c r="I16" s="12">
        <f t="shared" si="2"/>
        <v>0</v>
      </c>
      <c r="J16" s="12">
        <f t="shared" si="3"/>
        <v>0</v>
      </c>
      <c r="K16" s="12">
        <f t="shared" si="4"/>
        <v>0</v>
      </c>
    </row>
    <row r="17" spans="1:11" x14ac:dyDescent="0.25">
      <c r="A17" s="19"/>
      <c r="B17" s="19"/>
      <c r="C17" s="10"/>
      <c r="D17" s="10"/>
      <c r="E17" s="12">
        <f t="shared" si="0"/>
        <v>0</v>
      </c>
      <c r="F17" s="10"/>
      <c r="G17" s="10"/>
      <c r="H17" s="12">
        <f t="shared" si="1"/>
        <v>0</v>
      </c>
      <c r="I17" s="12">
        <f t="shared" si="2"/>
        <v>0</v>
      </c>
      <c r="J17" s="12">
        <f t="shared" si="3"/>
        <v>0</v>
      </c>
      <c r="K17" s="12">
        <f t="shared" si="4"/>
        <v>0</v>
      </c>
    </row>
    <row r="18" spans="1:11" x14ac:dyDescent="0.25">
      <c r="A18" s="19"/>
      <c r="B18" s="19"/>
      <c r="C18" s="10"/>
      <c r="D18" s="10"/>
      <c r="E18" s="12">
        <f t="shared" si="0"/>
        <v>0</v>
      </c>
      <c r="F18" s="10"/>
      <c r="G18" s="10"/>
      <c r="H18" s="12">
        <f t="shared" si="1"/>
        <v>0</v>
      </c>
      <c r="I18" s="12">
        <f t="shared" si="2"/>
        <v>0</v>
      </c>
      <c r="J18" s="12">
        <f t="shared" si="3"/>
        <v>0</v>
      </c>
      <c r="K18" s="12">
        <f t="shared" si="4"/>
        <v>0</v>
      </c>
    </row>
    <row r="19" spans="1:11" x14ac:dyDescent="0.25">
      <c r="A19" s="19"/>
      <c r="B19" s="19"/>
      <c r="C19" s="10"/>
      <c r="D19" s="10"/>
      <c r="E19" s="12">
        <f t="shared" si="0"/>
        <v>0</v>
      </c>
      <c r="F19" s="10"/>
      <c r="G19" s="10"/>
      <c r="H19" s="12">
        <f t="shared" si="1"/>
        <v>0</v>
      </c>
      <c r="I19" s="12">
        <f t="shared" si="2"/>
        <v>0</v>
      </c>
      <c r="J19" s="12">
        <f t="shared" si="3"/>
        <v>0</v>
      </c>
      <c r="K19" s="12">
        <f t="shared" si="4"/>
        <v>0</v>
      </c>
    </row>
    <row r="20" spans="1:11" x14ac:dyDescent="0.25">
      <c r="A20" s="19"/>
      <c r="B20" s="19"/>
      <c r="C20" s="10"/>
      <c r="D20" s="10"/>
      <c r="E20" s="12">
        <f t="shared" si="0"/>
        <v>0</v>
      </c>
      <c r="F20" s="10"/>
      <c r="G20" s="10"/>
      <c r="H20" s="12">
        <f t="shared" si="1"/>
        <v>0</v>
      </c>
      <c r="I20" s="12">
        <f t="shared" si="2"/>
        <v>0</v>
      </c>
      <c r="J20" s="12">
        <f t="shared" si="3"/>
        <v>0</v>
      </c>
      <c r="K20" s="12">
        <f t="shared" si="4"/>
        <v>0</v>
      </c>
    </row>
    <row r="21" spans="1:11" x14ac:dyDescent="0.25">
      <c r="A21" s="19"/>
      <c r="B21" s="19"/>
      <c r="C21" s="10"/>
      <c r="D21" s="10"/>
      <c r="E21" s="12">
        <f t="shared" si="0"/>
        <v>0</v>
      </c>
      <c r="F21" s="10"/>
      <c r="G21" s="10"/>
      <c r="H21" s="12">
        <f t="shared" si="1"/>
        <v>0</v>
      </c>
      <c r="I21" s="12">
        <f t="shared" si="2"/>
        <v>0</v>
      </c>
      <c r="J21" s="12">
        <f t="shared" si="3"/>
        <v>0</v>
      </c>
      <c r="K21" s="12">
        <f t="shared" si="4"/>
        <v>0</v>
      </c>
    </row>
    <row r="22" spans="1:11" x14ac:dyDescent="0.25">
      <c r="A22" s="19"/>
      <c r="B22" s="19"/>
      <c r="C22" s="10"/>
      <c r="D22" s="10"/>
      <c r="E22" s="12">
        <f t="shared" si="0"/>
        <v>0</v>
      </c>
      <c r="F22" s="10"/>
      <c r="G22" s="10"/>
      <c r="H22" s="12">
        <f t="shared" si="1"/>
        <v>0</v>
      </c>
      <c r="I22" s="12">
        <f t="shared" si="2"/>
        <v>0</v>
      </c>
      <c r="J22" s="12">
        <f t="shared" si="3"/>
        <v>0</v>
      </c>
      <c r="K22" s="12">
        <f t="shared" si="4"/>
        <v>0</v>
      </c>
    </row>
    <row r="23" spans="1:11" x14ac:dyDescent="0.25">
      <c r="A23" s="19"/>
      <c r="B23" s="19"/>
      <c r="C23" s="10"/>
      <c r="D23" s="10"/>
      <c r="E23" s="12">
        <f t="shared" si="0"/>
        <v>0</v>
      </c>
      <c r="F23" s="10"/>
      <c r="G23" s="10"/>
      <c r="H23" s="12">
        <f t="shared" si="1"/>
        <v>0</v>
      </c>
      <c r="I23" s="12">
        <f t="shared" si="2"/>
        <v>0</v>
      </c>
      <c r="J23" s="12">
        <f t="shared" si="3"/>
        <v>0</v>
      </c>
      <c r="K23" s="12">
        <f t="shared" si="4"/>
        <v>0</v>
      </c>
    </row>
    <row r="24" spans="1:11" x14ac:dyDescent="0.25">
      <c r="A24" s="19"/>
      <c r="B24" s="19"/>
      <c r="C24" s="10"/>
      <c r="D24" s="10"/>
      <c r="E24" s="12">
        <f t="shared" si="0"/>
        <v>0</v>
      </c>
      <c r="F24" s="10"/>
      <c r="G24" s="10"/>
      <c r="H24" s="12">
        <f t="shared" si="1"/>
        <v>0</v>
      </c>
      <c r="I24" s="12">
        <f t="shared" si="2"/>
        <v>0</v>
      </c>
      <c r="J24" s="12">
        <f t="shared" si="3"/>
        <v>0</v>
      </c>
      <c r="K24" s="12">
        <f t="shared" si="4"/>
        <v>0</v>
      </c>
    </row>
    <row r="25" spans="1:11" x14ac:dyDescent="0.25">
      <c r="A25" s="19"/>
      <c r="B25" s="19"/>
      <c r="C25" s="10"/>
      <c r="D25" s="10"/>
      <c r="E25" s="12">
        <f t="shared" si="0"/>
        <v>0</v>
      </c>
      <c r="F25" s="10"/>
      <c r="G25" s="10"/>
      <c r="H25" s="12">
        <f t="shared" si="1"/>
        <v>0</v>
      </c>
      <c r="I25" s="12">
        <f t="shared" si="2"/>
        <v>0</v>
      </c>
      <c r="J25" s="12">
        <f t="shared" si="3"/>
        <v>0</v>
      </c>
      <c r="K25" s="12">
        <f t="shared" si="4"/>
        <v>0</v>
      </c>
    </row>
    <row r="26" spans="1:11" x14ac:dyDescent="0.25">
      <c r="A26" s="19"/>
      <c r="B26" s="19"/>
      <c r="C26" s="10"/>
      <c r="D26" s="10"/>
      <c r="E26" s="12">
        <f t="shared" si="0"/>
        <v>0</v>
      </c>
      <c r="F26" s="10"/>
      <c r="G26" s="10"/>
      <c r="H26" s="12">
        <f t="shared" si="1"/>
        <v>0</v>
      </c>
      <c r="I26" s="12">
        <f t="shared" si="2"/>
        <v>0</v>
      </c>
      <c r="J26" s="12">
        <f t="shared" si="3"/>
        <v>0</v>
      </c>
      <c r="K26" s="12">
        <f t="shared" si="4"/>
        <v>0</v>
      </c>
    </row>
    <row r="27" spans="1:11" x14ac:dyDescent="0.25">
      <c r="A27" s="19"/>
      <c r="B27" s="19"/>
      <c r="C27" s="10"/>
      <c r="D27" s="10"/>
      <c r="E27" s="12">
        <f t="shared" si="0"/>
        <v>0</v>
      </c>
      <c r="F27" s="10"/>
      <c r="G27" s="10"/>
      <c r="H27" s="12">
        <f t="shared" si="1"/>
        <v>0</v>
      </c>
      <c r="I27" s="12">
        <f t="shared" si="2"/>
        <v>0</v>
      </c>
      <c r="J27" s="12">
        <f t="shared" si="3"/>
        <v>0</v>
      </c>
      <c r="K27" s="12">
        <f t="shared" si="4"/>
        <v>0</v>
      </c>
    </row>
    <row r="28" spans="1:11" x14ac:dyDescent="0.25">
      <c r="A28" s="19"/>
      <c r="B28" s="19"/>
      <c r="C28" s="10"/>
      <c r="D28" s="10"/>
      <c r="E28" s="12">
        <f t="shared" si="0"/>
        <v>0</v>
      </c>
      <c r="F28" s="10"/>
      <c r="G28" s="10"/>
      <c r="H28" s="12">
        <f t="shared" si="1"/>
        <v>0</v>
      </c>
      <c r="I28" s="12">
        <f t="shared" si="2"/>
        <v>0</v>
      </c>
      <c r="J28" s="12">
        <f t="shared" si="3"/>
        <v>0</v>
      </c>
      <c r="K28" s="12">
        <f t="shared" si="4"/>
        <v>0</v>
      </c>
    </row>
    <row r="29" spans="1:11" x14ac:dyDescent="0.25">
      <c r="A29" s="19"/>
      <c r="B29" s="19"/>
      <c r="C29" s="10"/>
      <c r="D29" s="10"/>
      <c r="E29" s="12">
        <f t="shared" si="0"/>
        <v>0</v>
      </c>
      <c r="F29" s="10"/>
      <c r="G29" s="10"/>
      <c r="H29" s="12">
        <f t="shared" si="1"/>
        <v>0</v>
      </c>
      <c r="I29" s="12">
        <f t="shared" si="2"/>
        <v>0</v>
      </c>
      <c r="J29" s="12">
        <f t="shared" si="3"/>
        <v>0</v>
      </c>
      <c r="K29" s="12">
        <f t="shared" si="4"/>
        <v>0</v>
      </c>
    </row>
    <row r="30" spans="1:11" x14ac:dyDescent="0.25">
      <c r="A30" s="19"/>
      <c r="B30" s="19"/>
      <c r="C30" s="10"/>
      <c r="D30" s="10"/>
      <c r="E30" s="12">
        <f t="shared" si="0"/>
        <v>0</v>
      </c>
      <c r="F30" s="10"/>
      <c r="G30" s="10"/>
      <c r="H30" s="12">
        <f t="shared" si="1"/>
        <v>0</v>
      </c>
      <c r="I30" s="12">
        <f t="shared" si="2"/>
        <v>0</v>
      </c>
      <c r="J30" s="12">
        <f t="shared" si="3"/>
        <v>0</v>
      </c>
      <c r="K30" s="12">
        <f t="shared" ref="K30:K53" si="5">SUM(I30:J30)</f>
        <v>0</v>
      </c>
    </row>
    <row r="31" spans="1:11" x14ac:dyDescent="0.25">
      <c r="A31" s="103" t="s">
        <v>480</v>
      </c>
      <c r="B31" s="103"/>
      <c r="C31" s="29">
        <f>SUM(C9:C30)</f>
        <v>0</v>
      </c>
      <c r="D31" s="29">
        <f>SUM(D9:D30)</f>
        <v>0</v>
      </c>
      <c r="E31" s="29">
        <f t="shared" si="0"/>
        <v>0</v>
      </c>
      <c r="F31" s="29">
        <f>SUM(F9:F30)</f>
        <v>0</v>
      </c>
      <c r="G31" s="29">
        <f>SUM(G9:G30)</f>
        <v>0</v>
      </c>
      <c r="H31" s="29">
        <f t="shared" si="1"/>
        <v>0</v>
      </c>
      <c r="I31" s="29">
        <f t="shared" si="2"/>
        <v>0</v>
      </c>
      <c r="J31" s="29">
        <f t="shared" si="3"/>
        <v>0</v>
      </c>
      <c r="K31" s="29">
        <f t="shared" si="5"/>
        <v>0</v>
      </c>
    </row>
    <row r="32" spans="1:11" x14ac:dyDescent="0.25">
      <c r="A32" s="19"/>
      <c r="B32" s="19"/>
      <c r="C32" s="10"/>
      <c r="D32" s="10"/>
      <c r="E32" s="12">
        <f t="shared" si="0"/>
        <v>0</v>
      </c>
      <c r="F32" s="10"/>
      <c r="G32" s="10"/>
      <c r="H32" s="12">
        <f>SUM(F32:G32)</f>
        <v>0</v>
      </c>
      <c r="I32" s="12">
        <f t="shared" ref="I32:I53" si="6">C32+F32</f>
        <v>0</v>
      </c>
      <c r="J32" s="12">
        <f t="shared" ref="J32:J53" si="7">D32+G32</f>
        <v>0</v>
      </c>
      <c r="K32" s="12">
        <f t="shared" si="5"/>
        <v>0</v>
      </c>
    </row>
    <row r="33" spans="1:11" x14ac:dyDescent="0.25">
      <c r="A33" s="19"/>
      <c r="B33" s="19"/>
      <c r="C33" s="10"/>
      <c r="D33" s="10"/>
      <c r="E33" s="12">
        <f t="shared" ref="E33:E41" si="8">SUM(C33:D33)</f>
        <v>0</v>
      </c>
      <c r="F33" s="10"/>
      <c r="G33" s="10"/>
      <c r="H33" s="12">
        <f t="shared" ref="H33:H41" si="9">SUM(F33:G33)</f>
        <v>0</v>
      </c>
      <c r="I33" s="12">
        <f t="shared" ref="I33:I41" si="10">C33+F33</f>
        <v>0</v>
      </c>
      <c r="J33" s="12">
        <f t="shared" ref="J33:J41" si="11">D33+G33</f>
        <v>0</v>
      </c>
      <c r="K33" s="12">
        <f t="shared" ref="K33:K41" si="12">SUM(I33:J33)</f>
        <v>0</v>
      </c>
    </row>
    <row r="34" spans="1:11" x14ac:dyDescent="0.25">
      <c r="A34" s="19"/>
      <c r="B34" s="19"/>
      <c r="C34" s="10"/>
      <c r="D34" s="10"/>
      <c r="E34" s="12">
        <f t="shared" si="8"/>
        <v>0</v>
      </c>
      <c r="F34" s="10"/>
      <c r="G34" s="10"/>
      <c r="H34" s="12">
        <f t="shared" si="9"/>
        <v>0</v>
      </c>
      <c r="I34" s="12">
        <f t="shared" si="10"/>
        <v>0</v>
      </c>
      <c r="J34" s="12">
        <f t="shared" si="11"/>
        <v>0</v>
      </c>
      <c r="K34" s="12">
        <f t="shared" si="12"/>
        <v>0</v>
      </c>
    </row>
    <row r="35" spans="1:11" x14ac:dyDescent="0.25">
      <c r="A35" s="19"/>
      <c r="B35" s="19"/>
      <c r="C35" s="10"/>
      <c r="D35" s="10"/>
      <c r="E35" s="12">
        <f t="shared" si="8"/>
        <v>0</v>
      </c>
      <c r="F35" s="10"/>
      <c r="G35" s="10"/>
      <c r="H35" s="12">
        <f t="shared" si="9"/>
        <v>0</v>
      </c>
      <c r="I35" s="12">
        <f t="shared" si="10"/>
        <v>0</v>
      </c>
      <c r="J35" s="12">
        <f t="shared" si="11"/>
        <v>0</v>
      </c>
      <c r="K35" s="12">
        <f t="shared" si="12"/>
        <v>0</v>
      </c>
    </row>
    <row r="36" spans="1:11" x14ac:dyDescent="0.25">
      <c r="A36" s="19"/>
      <c r="B36" s="19"/>
      <c r="C36" s="10"/>
      <c r="D36" s="10"/>
      <c r="E36" s="12">
        <f t="shared" si="8"/>
        <v>0</v>
      </c>
      <c r="F36" s="10"/>
      <c r="G36" s="10"/>
      <c r="H36" s="12">
        <f t="shared" si="9"/>
        <v>0</v>
      </c>
      <c r="I36" s="12">
        <f t="shared" si="10"/>
        <v>0</v>
      </c>
      <c r="J36" s="12">
        <f t="shared" si="11"/>
        <v>0</v>
      </c>
      <c r="K36" s="12">
        <f t="shared" si="12"/>
        <v>0</v>
      </c>
    </row>
    <row r="37" spans="1:11" x14ac:dyDescent="0.25">
      <c r="A37" s="19"/>
      <c r="B37" s="19"/>
      <c r="C37" s="10"/>
      <c r="D37" s="10"/>
      <c r="E37" s="12">
        <f t="shared" si="8"/>
        <v>0</v>
      </c>
      <c r="F37" s="10"/>
      <c r="G37" s="10"/>
      <c r="H37" s="12">
        <f t="shared" si="9"/>
        <v>0</v>
      </c>
      <c r="I37" s="12">
        <f t="shared" si="10"/>
        <v>0</v>
      </c>
      <c r="J37" s="12">
        <f t="shared" si="11"/>
        <v>0</v>
      </c>
      <c r="K37" s="12">
        <f t="shared" si="12"/>
        <v>0</v>
      </c>
    </row>
    <row r="38" spans="1:11" x14ac:dyDescent="0.25">
      <c r="A38" s="19"/>
      <c r="B38" s="19"/>
      <c r="C38" s="10"/>
      <c r="D38" s="10"/>
      <c r="E38" s="12">
        <f t="shared" si="8"/>
        <v>0</v>
      </c>
      <c r="F38" s="10"/>
      <c r="G38" s="10"/>
      <c r="H38" s="12">
        <f t="shared" si="9"/>
        <v>0</v>
      </c>
      <c r="I38" s="12">
        <f t="shared" si="10"/>
        <v>0</v>
      </c>
      <c r="J38" s="12">
        <f t="shared" si="11"/>
        <v>0</v>
      </c>
      <c r="K38" s="12">
        <f t="shared" si="12"/>
        <v>0</v>
      </c>
    </row>
    <row r="39" spans="1:11" x14ac:dyDescent="0.25">
      <c r="A39" s="19"/>
      <c r="B39" s="19"/>
      <c r="C39" s="10"/>
      <c r="D39" s="10"/>
      <c r="E39" s="12">
        <f t="shared" si="8"/>
        <v>0</v>
      </c>
      <c r="F39" s="10"/>
      <c r="G39" s="10"/>
      <c r="H39" s="12">
        <f t="shared" si="9"/>
        <v>0</v>
      </c>
      <c r="I39" s="12">
        <f t="shared" si="10"/>
        <v>0</v>
      </c>
      <c r="J39" s="12">
        <f t="shared" si="11"/>
        <v>0</v>
      </c>
      <c r="K39" s="12">
        <f t="shared" si="12"/>
        <v>0</v>
      </c>
    </row>
    <row r="40" spans="1:11" x14ac:dyDescent="0.25">
      <c r="A40" s="19"/>
      <c r="B40" s="19"/>
      <c r="C40" s="10"/>
      <c r="D40" s="10"/>
      <c r="E40" s="12">
        <f t="shared" si="8"/>
        <v>0</v>
      </c>
      <c r="F40" s="10"/>
      <c r="G40" s="10"/>
      <c r="H40" s="12">
        <f t="shared" si="9"/>
        <v>0</v>
      </c>
      <c r="I40" s="12">
        <f t="shared" si="10"/>
        <v>0</v>
      </c>
      <c r="J40" s="12">
        <f t="shared" si="11"/>
        <v>0</v>
      </c>
      <c r="K40" s="12">
        <f t="shared" si="12"/>
        <v>0</v>
      </c>
    </row>
    <row r="41" spans="1:11" x14ac:dyDescent="0.25">
      <c r="A41" s="19"/>
      <c r="B41" s="19"/>
      <c r="C41" s="10"/>
      <c r="D41" s="10"/>
      <c r="E41" s="12">
        <f t="shared" si="8"/>
        <v>0</v>
      </c>
      <c r="F41" s="10"/>
      <c r="G41" s="10"/>
      <c r="H41" s="12">
        <f t="shared" si="9"/>
        <v>0</v>
      </c>
      <c r="I41" s="12">
        <f t="shared" si="10"/>
        <v>0</v>
      </c>
      <c r="J41" s="12">
        <f t="shared" si="11"/>
        <v>0</v>
      </c>
      <c r="K41" s="12">
        <f t="shared" si="12"/>
        <v>0</v>
      </c>
    </row>
    <row r="42" spans="1:11" x14ac:dyDescent="0.25">
      <c r="A42" s="19"/>
      <c r="B42" s="19"/>
      <c r="C42" s="10"/>
      <c r="D42" s="10"/>
      <c r="E42" s="12">
        <f t="shared" si="0"/>
        <v>0</v>
      </c>
      <c r="F42" s="10"/>
      <c r="G42" s="10"/>
      <c r="H42" s="12">
        <f t="shared" ref="H42:H54" si="13">SUM(F42:G42)</f>
        <v>0</v>
      </c>
      <c r="I42" s="12">
        <f t="shared" si="6"/>
        <v>0</v>
      </c>
      <c r="J42" s="12">
        <f t="shared" si="7"/>
        <v>0</v>
      </c>
      <c r="K42" s="12">
        <f t="shared" si="5"/>
        <v>0</v>
      </c>
    </row>
    <row r="43" spans="1:11" x14ac:dyDescent="0.25">
      <c r="A43" s="19"/>
      <c r="B43" s="19"/>
      <c r="C43" s="10"/>
      <c r="D43" s="10"/>
      <c r="E43" s="12">
        <f t="shared" si="0"/>
        <v>0</v>
      </c>
      <c r="F43" s="10"/>
      <c r="G43" s="10"/>
      <c r="H43" s="12">
        <f t="shared" si="13"/>
        <v>0</v>
      </c>
      <c r="I43" s="12">
        <f t="shared" si="6"/>
        <v>0</v>
      </c>
      <c r="J43" s="12">
        <f t="shared" si="7"/>
        <v>0</v>
      </c>
      <c r="K43" s="12">
        <f t="shared" si="5"/>
        <v>0</v>
      </c>
    </row>
    <row r="44" spans="1:11" x14ac:dyDescent="0.25">
      <c r="A44" s="19"/>
      <c r="B44" s="19"/>
      <c r="C44" s="10"/>
      <c r="D44" s="10"/>
      <c r="E44" s="12">
        <f t="shared" si="0"/>
        <v>0</v>
      </c>
      <c r="F44" s="10"/>
      <c r="G44" s="10"/>
      <c r="H44" s="12">
        <f t="shared" si="13"/>
        <v>0</v>
      </c>
      <c r="I44" s="12">
        <f t="shared" si="6"/>
        <v>0</v>
      </c>
      <c r="J44" s="12">
        <f t="shared" si="7"/>
        <v>0</v>
      </c>
      <c r="K44" s="12">
        <f t="shared" si="5"/>
        <v>0</v>
      </c>
    </row>
    <row r="45" spans="1:11" x14ac:dyDescent="0.25">
      <c r="A45" s="19"/>
      <c r="B45" s="19"/>
      <c r="C45" s="10"/>
      <c r="D45" s="10"/>
      <c r="E45" s="12">
        <f t="shared" si="0"/>
        <v>0</v>
      </c>
      <c r="F45" s="10"/>
      <c r="G45" s="10"/>
      <c r="H45" s="12">
        <f t="shared" si="13"/>
        <v>0</v>
      </c>
      <c r="I45" s="12">
        <f t="shared" si="6"/>
        <v>0</v>
      </c>
      <c r="J45" s="12">
        <f t="shared" si="7"/>
        <v>0</v>
      </c>
      <c r="K45" s="12">
        <f t="shared" si="5"/>
        <v>0</v>
      </c>
    </row>
    <row r="46" spans="1:11" x14ac:dyDescent="0.25">
      <c r="A46" s="19"/>
      <c r="B46" s="19"/>
      <c r="C46" s="10"/>
      <c r="D46" s="10"/>
      <c r="E46" s="12">
        <f t="shared" si="0"/>
        <v>0</v>
      </c>
      <c r="F46" s="10"/>
      <c r="G46" s="10"/>
      <c r="H46" s="12">
        <f t="shared" si="13"/>
        <v>0</v>
      </c>
      <c r="I46" s="12">
        <f t="shared" si="6"/>
        <v>0</v>
      </c>
      <c r="J46" s="12">
        <f t="shared" si="7"/>
        <v>0</v>
      </c>
      <c r="K46" s="12">
        <f t="shared" si="5"/>
        <v>0</v>
      </c>
    </row>
    <row r="47" spans="1:11" x14ac:dyDescent="0.25">
      <c r="A47" s="19"/>
      <c r="B47" s="19"/>
      <c r="C47" s="10"/>
      <c r="D47" s="10"/>
      <c r="E47" s="12">
        <f t="shared" ref="E47:E48" si="14">SUM(C47:D47)</f>
        <v>0</v>
      </c>
      <c r="F47" s="10"/>
      <c r="G47" s="10"/>
      <c r="H47" s="12">
        <f t="shared" ref="H47:H48" si="15">SUM(F47:G47)</f>
        <v>0</v>
      </c>
      <c r="I47" s="12">
        <f t="shared" ref="I47:I48" si="16">C47+F47</f>
        <v>0</v>
      </c>
      <c r="J47" s="12">
        <f t="shared" ref="J47:J48" si="17">D47+G47</f>
        <v>0</v>
      </c>
      <c r="K47" s="12">
        <f t="shared" ref="K47:K48" si="18">SUM(I47:J47)</f>
        <v>0</v>
      </c>
    </row>
    <row r="48" spans="1:11" x14ac:dyDescent="0.25">
      <c r="A48" s="19"/>
      <c r="B48" s="19"/>
      <c r="C48" s="10"/>
      <c r="D48" s="10"/>
      <c r="E48" s="12">
        <f t="shared" si="14"/>
        <v>0</v>
      </c>
      <c r="F48" s="10"/>
      <c r="G48" s="10"/>
      <c r="H48" s="12">
        <f t="shared" si="15"/>
        <v>0</v>
      </c>
      <c r="I48" s="12">
        <f t="shared" si="16"/>
        <v>0</v>
      </c>
      <c r="J48" s="12">
        <f t="shared" si="17"/>
        <v>0</v>
      </c>
      <c r="K48" s="12">
        <f t="shared" si="18"/>
        <v>0</v>
      </c>
    </row>
    <row r="49" spans="1:11" x14ac:dyDescent="0.25">
      <c r="A49" s="19"/>
      <c r="B49" s="19"/>
      <c r="C49" s="10"/>
      <c r="D49" s="10"/>
      <c r="E49" s="12">
        <f t="shared" si="0"/>
        <v>0</v>
      </c>
      <c r="F49" s="10"/>
      <c r="G49" s="10"/>
      <c r="H49" s="12">
        <f t="shared" si="13"/>
        <v>0</v>
      </c>
      <c r="I49" s="12">
        <f t="shared" si="6"/>
        <v>0</v>
      </c>
      <c r="J49" s="12">
        <f t="shared" si="7"/>
        <v>0</v>
      </c>
      <c r="K49" s="12">
        <f t="shared" si="5"/>
        <v>0</v>
      </c>
    </row>
    <row r="50" spans="1:11" x14ac:dyDescent="0.25">
      <c r="A50" s="19"/>
      <c r="B50" s="19"/>
      <c r="C50" s="10"/>
      <c r="D50" s="10"/>
      <c r="E50" s="12">
        <f t="shared" si="0"/>
        <v>0</v>
      </c>
      <c r="F50" s="10"/>
      <c r="G50" s="10"/>
      <c r="H50" s="12">
        <f t="shared" si="13"/>
        <v>0</v>
      </c>
      <c r="I50" s="12">
        <f t="shared" si="6"/>
        <v>0</v>
      </c>
      <c r="J50" s="12">
        <f t="shared" si="7"/>
        <v>0</v>
      </c>
      <c r="K50" s="12">
        <f t="shared" si="5"/>
        <v>0</v>
      </c>
    </row>
    <row r="51" spans="1:11" x14ac:dyDescent="0.25">
      <c r="A51" s="19"/>
      <c r="B51" s="19"/>
      <c r="C51" s="10"/>
      <c r="D51" s="10"/>
      <c r="E51" s="12">
        <f t="shared" si="0"/>
        <v>0</v>
      </c>
      <c r="F51" s="10"/>
      <c r="G51" s="10"/>
      <c r="H51" s="12">
        <f t="shared" si="13"/>
        <v>0</v>
      </c>
      <c r="I51" s="12">
        <f t="shared" si="6"/>
        <v>0</v>
      </c>
      <c r="J51" s="12">
        <f t="shared" si="7"/>
        <v>0</v>
      </c>
      <c r="K51" s="12">
        <f t="shared" si="5"/>
        <v>0</v>
      </c>
    </row>
    <row r="52" spans="1:11" x14ac:dyDescent="0.25">
      <c r="A52" s="19"/>
      <c r="B52" s="19"/>
      <c r="C52" s="10"/>
      <c r="D52" s="10"/>
      <c r="E52" s="12">
        <f t="shared" si="0"/>
        <v>0</v>
      </c>
      <c r="F52" s="10"/>
      <c r="G52" s="10"/>
      <c r="H52" s="12">
        <f t="shared" si="13"/>
        <v>0</v>
      </c>
      <c r="I52" s="12">
        <f t="shared" si="6"/>
        <v>0</v>
      </c>
      <c r="J52" s="12">
        <f t="shared" si="7"/>
        <v>0</v>
      </c>
      <c r="K52" s="12">
        <f t="shared" si="5"/>
        <v>0</v>
      </c>
    </row>
    <row r="53" spans="1:11" x14ac:dyDescent="0.25">
      <c r="A53" s="19"/>
      <c r="B53" s="19"/>
      <c r="C53" s="10"/>
      <c r="D53" s="10"/>
      <c r="E53" s="12">
        <f t="shared" si="0"/>
        <v>0</v>
      </c>
      <c r="F53" s="10"/>
      <c r="G53" s="10"/>
      <c r="H53" s="12">
        <f t="shared" si="13"/>
        <v>0</v>
      </c>
      <c r="I53" s="12">
        <f t="shared" si="6"/>
        <v>0</v>
      </c>
      <c r="J53" s="12">
        <f t="shared" si="7"/>
        <v>0</v>
      </c>
      <c r="K53" s="12">
        <f t="shared" si="5"/>
        <v>0</v>
      </c>
    </row>
    <row r="54" spans="1:11" x14ac:dyDescent="0.25">
      <c r="A54" s="19"/>
      <c r="B54" s="19"/>
      <c r="C54" s="10"/>
      <c r="D54" s="10"/>
      <c r="E54" s="12">
        <f t="shared" ref="E54" si="19">SUM(C54:D54)</f>
        <v>0</v>
      </c>
      <c r="F54" s="10"/>
      <c r="G54" s="10"/>
      <c r="H54" s="12">
        <f t="shared" si="13"/>
        <v>0</v>
      </c>
      <c r="I54" s="12">
        <f t="shared" ref="I54:J54" si="20">C54+F54</f>
        <v>0</v>
      </c>
      <c r="J54" s="12">
        <f t="shared" si="20"/>
        <v>0</v>
      </c>
      <c r="K54" s="12">
        <f t="shared" ref="K54" si="21">SUM(I54:J54)</f>
        <v>0</v>
      </c>
    </row>
    <row r="55" spans="1:11" x14ac:dyDescent="0.25">
      <c r="A55" s="103" t="s">
        <v>481</v>
      </c>
      <c r="B55" s="103"/>
      <c r="C55" s="29">
        <f>SUM(C32:C54)</f>
        <v>0</v>
      </c>
      <c r="D55" s="29">
        <f>SUM(D32:D54)</f>
        <v>0</v>
      </c>
      <c r="E55" s="29">
        <f t="shared" ref="E55:K55" si="22">SUM(E32:E54)</f>
        <v>0</v>
      </c>
      <c r="F55" s="29">
        <f t="shared" si="22"/>
        <v>0</v>
      </c>
      <c r="G55" s="29">
        <f t="shared" si="22"/>
        <v>0</v>
      </c>
      <c r="H55" s="29">
        <f t="shared" si="22"/>
        <v>0</v>
      </c>
      <c r="I55" s="29">
        <f t="shared" si="22"/>
        <v>0</v>
      </c>
      <c r="J55" s="29">
        <f t="shared" si="22"/>
        <v>0</v>
      </c>
      <c r="K55" s="29">
        <f t="shared" si="22"/>
        <v>0</v>
      </c>
    </row>
    <row r="56" spans="1:11" x14ac:dyDescent="0.25">
      <c r="A56" s="101" t="s">
        <v>14</v>
      </c>
      <c r="B56" s="102"/>
      <c r="C56" s="29">
        <f>C31+C55</f>
        <v>0</v>
      </c>
      <c r="D56" s="29">
        <f t="shared" ref="D56:K56" si="23">D31+D55</f>
        <v>0</v>
      </c>
      <c r="E56" s="29">
        <f t="shared" si="23"/>
        <v>0</v>
      </c>
      <c r="F56" s="29">
        <f t="shared" si="23"/>
        <v>0</v>
      </c>
      <c r="G56" s="29">
        <f t="shared" si="23"/>
        <v>0</v>
      </c>
      <c r="H56" s="29">
        <f t="shared" si="23"/>
        <v>0</v>
      </c>
      <c r="I56" s="29">
        <f t="shared" si="23"/>
        <v>0</v>
      </c>
      <c r="J56" s="29">
        <f t="shared" si="23"/>
        <v>0</v>
      </c>
      <c r="K56" s="29">
        <f t="shared" si="23"/>
        <v>0</v>
      </c>
    </row>
  </sheetData>
  <sheetProtection selectLockedCells="1"/>
  <mergeCells count="18">
    <mergeCell ref="A56:B56"/>
    <mergeCell ref="A4:K4"/>
    <mergeCell ref="A5:K5"/>
    <mergeCell ref="A6:A8"/>
    <mergeCell ref="C6:K6"/>
    <mergeCell ref="C7:E7"/>
    <mergeCell ref="F7:H7"/>
    <mergeCell ref="I7:J7"/>
    <mergeCell ref="K7:K8"/>
    <mergeCell ref="B6:B8"/>
    <mergeCell ref="A31:B31"/>
    <mergeCell ref="A55:B55"/>
    <mergeCell ref="A1:B1"/>
    <mergeCell ref="A2:B2"/>
    <mergeCell ref="A3:B3"/>
    <mergeCell ref="C1:K1"/>
    <mergeCell ref="C2:K2"/>
    <mergeCell ref="C3:K3"/>
  </mergeCells>
  <dataValidations count="1">
    <dataValidation type="whole" operator="greaterThanOrEqual" allowBlank="1" showInputMessage="1" showErrorMessage="1" errorTitle="Hatalı Veri Girişi" error="Bu alana bir pozitif tamsayı girişi yapınız." sqref="E55:K55 F9:G54 C9:D55" xr:uid="{D5955937-CEB6-4103-85B0-DA0BE71BFD36}">
      <formula1>0</formula1>
    </dataValidation>
  </dataValidations>
  <pageMargins left="0.39370078740157483" right="0.23622047244094488" top="0.74803149606299213" bottom="0.74803149606299213" header="0.31496062992125984" footer="0.31496062992125984"/>
  <pageSetup paperSize="9" scale="87" fitToHeight="0" orientation="portrait" r:id="rId1"/>
  <headerFooter>
    <oddFooter>&amp;L© Copyright Ağustos 2023, Prof. Dr. İsmail KARAOĞLAN - Tüm Hakları Saklıdır
Bilgi için: kalitekoordinatorlugu@ktun.edu.tr &amp;R&amp;P / &amp;N
Oluşturulma Tarihi: &amp;D</oddFooter>
  </headerFooter>
  <ignoredErrors>
    <ignoredError sqref="E31"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27</vt:i4>
      </vt:variant>
      <vt:variant>
        <vt:lpstr>Adlandırılmış Aralıklar</vt:lpstr>
      </vt:variant>
      <vt:variant>
        <vt:i4>26</vt:i4>
      </vt:variant>
    </vt:vector>
  </HeadingPairs>
  <TitlesOfParts>
    <vt:vector size="53" baseType="lpstr">
      <vt:lpstr>Data (Birim)</vt:lpstr>
      <vt:lpstr>Birim Bilgileri</vt:lpstr>
      <vt:lpstr>A4.1</vt:lpstr>
      <vt:lpstr>A4.2</vt:lpstr>
      <vt:lpstr>A4.3,4</vt:lpstr>
      <vt:lpstr>A4.5</vt:lpstr>
      <vt:lpstr>A4.6,7,8</vt:lpstr>
      <vt:lpstr>A4.9,10,11,12</vt:lpstr>
      <vt:lpstr>A4.13</vt:lpstr>
      <vt:lpstr>A4.14</vt:lpstr>
      <vt:lpstr>A4.15</vt:lpstr>
      <vt:lpstr>A4.16</vt:lpstr>
      <vt:lpstr>A4.17</vt:lpstr>
      <vt:lpstr>A4.18</vt:lpstr>
      <vt:lpstr>A4.19</vt:lpstr>
      <vt:lpstr>A4.20</vt:lpstr>
      <vt:lpstr>A4.21,22</vt:lpstr>
      <vt:lpstr>A4.23</vt:lpstr>
      <vt:lpstr>A4.24,25,26</vt:lpstr>
      <vt:lpstr>A4.27</vt:lpstr>
      <vt:lpstr>A4.28</vt:lpstr>
      <vt:lpstr>SP.A1</vt:lpstr>
      <vt:lpstr>SP.A2</vt:lpstr>
      <vt:lpstr>SP.A3</vt:lpstr>
      <vt:lpstr>SP.A4</vt:lpstr>
      <vt:lpstr>SP.A5</vt:lpstr>
      <vt:lpstr>III YÖKAK PERFORMANS GÖSTERGELE</vt:lpstr>
      <vt:lpstr>A4.1!Yazdırma_Alanı</vt:lpstr>
      <vt:lpstr>A4.13!Yazdırma_Alanı</vt:lpstr>
      <vt:lpstr>A4.14!Yazdırma_Alanı</vt:lpstr>
      <vt:lpstr>A4.15!Yazdırma_Alanı</vt:lpstr>
      <vt:lpstr>A4.16!Yazdırma_Alanı</vt:lpstr>
      <vt:lpstr>A4.17!Yazdırma_Alanı</vt:lpstr>
      <vt:lpstr>A4.18!Yazdırma_Alanı</vt:lpstr>
      <vt:lpstr>A4.19!Yazdırma_Alanı</vt:lpstr>
      <vt:lpstr>A4.2!Yazdırma_Alanı</vt:lpstr>
      <vt:lpstr>A4.20!Yazdırma_Alanı</vt:lpstr>
      <vt:lpstr>'A4.21,22'!Yazdırma_Alanı</vt:lpstr>
      <vt:lpstr>A4.23!Yazdırma_Alanı</vt:lpstr>
      <vt:lpstr>'A4.24,25,26'!Yazdırma_Alanı</vt:lpstr>
      <vt:lpstr>A4.27!Yazdırma_Alanı</vt:lpstr>
      <vt:lpstr>A4.28!Yazdırma_Alanı</vt:lpstr>
      <vt:lpstr>'A4.3,4'!Yazdırma_Alanı</vt:lpstr>
      <vt:lpstr>A4.5!Yazdırma_Alanı</vt:lpstr>
      <vt:lpstr>'A4.6,7,8'!Yazdırma_Alanı</vt:lpstr>
      <vt:lpstr>'A4.9,10,11,12'!Yazdırma_Alanı</vt:lpstr>
      <vt:lpstr>'III YÖKAK PERFORMANS GÖSTERGELE'!Yazdırma_Alanı</vt:lpstr>
      <vt:lpstr>SP.A1!Yazdırma_Alanı</vt:lpstr>
      <vt:lpstr>SP.A2!Yazdırma_Alanı</vt:lpstr>
      <vt:lpstr>SP.A3!Yazdırma_Alanı</vt:lpstr>
      <vt:lpstr>SP.A4!Yazdırma_Alanı</vt:lpstr>
      <vt:lpstr>SP.A5!Yazdırma_Alanı</vt:lpstr>
      <vt:lpstr>'A4.24,25,26'!Yazdırma_Başlıkları</vt:lpstr>
    </vt:vector>
  </TitlesOfParts>
  <Company>SolidShare.Net TEAM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Progressive</dc:creator>
  <cp:lastModifiedBy>ayşe betül balcı</cp:lastModifiedBy>
  <cp:lastPrinted>2023-08-10T18:46:05Z</cp:lastPrinted>
  <dcterms:created xsi:type="dcterms:W3CDTF">2022-02-14T12:14:46Z</dcterms:created>
  <dcterms:modified xsi:type="dcterms:W3CDTF">2024-01-28T10:47:59Z</dcterms:modified>
</cp:coreProperties>
</file>